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S\RedirectedFolders\awirthwein\Desktop\Villages Box\"/>
    </mc:Choice>
  </mc:AlternateContent>
  <bookViews>
    <workbookView xWindow="0" yWindow="0" windowWidth="21570" windowHeight="8145"/>
  </bookViews>
  <sheets>
    <sheet name="Villages I P&amp;L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'Villages I P&amp;L'!$A:$E,'Villages I P&amp;L'!$1:$1</definedName>
    <definedName name="QB_COLUMN_2921" localSheetId="0" hidden="1">'Villages I P&amp;L'!$F$1</definedName>
    <definedName name="QB_COLUMN_29210" localSheetId="0" hidden="1">'Villages I P&amp;L'!$X$1</definedName>
    <definedName name="QB_COLUMN_29211" localSheetId="0" hidden="1">'Villages I P&amp;L'!$Z$1</definedName>
    <definedName name="QB_COLUMN_29212" localSheetId="0" hidden="1">'Villages I P&amp;L'!$AB$1</definedName>
    <definedName name="QB_COLUMN_2922" localSheetId="0" hidden="1">'Villages I P&amp;L'!$H$1</definedName>
    <definedName name="QB_COLUMN_2923" localSheetId="0" hidden="1">'Villages I P&amp;L'!$J$1</definedName>
    <definedName name="QB_COLUMN_2924" localSheetId="0" hidden="1">'Villages I P&amp;L'!$L$1</definedName>
    <definedName name="QB_COLUMN_2925" localSheetId="0" hidden="1">'Villages I P&amp;L'!$N$1</definedName>
    <definedName name="QB_COLUMN_2926" localSheetId="0" hidden="1">'Villages I P&amp;L'!$P$1</definedName>
    <definedName name="QB_COLUMN_2927" localSheetId="0" hidden="1">'Villages I P&amp;L'!$R$1</definedName>
    <definedName name="QB_COLUMN_2928" localSheetId="0" hidden="1">'Villages I P&amp;L'!$T$1</definedName>
    <definedName name="QB_COLUMN_2929" localSheetId="0" hidden="1">'Villages I P&amp;L'!$V$1</definedName>
    <definedName name="QB_COLUMN_2930" localSheetId="0" hidden="1">'Villages I P&amp;L'!$AD$1</definedName>
    <definedName name="QB_DATA_0" localSheetId="0" hidden="1">'Villages I P&amp;L'!$4:$4,'Villages I P&amp;L'!$5:$5,'Villages I P&amp;L'!$6:$6,'Villages I P&amp;L'!$7:$7,'Villages I P&amp;L'!$17:$17,'Villages I P&amp;L'!#REF!,'Villages I P&amp;L'!$23:$23,'Villages I P&amp;L'!$14:$14,'Villages I P&amp;L'!$18:$18,'Villages I P&amp;L'!$11:$11,'Villages I P&amp;L'!$12:$12,'Villages I P&amp;L'!$13:$13,'Villages I P&amp;L'!#REF!,'Villages I P&amp;L'!$15:$15,'Villages I P&amp;L'!$16:$16,'Villages I P&amp;L'!$20:$20</definedName>
    <definedName name="QB_DATA_1" localSheetId="0" hidden="1">'Villages I P&amp;L'!$21:$21,'Villages I P&amp;L'!$22:$22,'Villages I P&amp;L'!$24:$24,'Villages I P&amp;L'!$19:$19,'Villages I P&amp;L'!#REF!,'Villages I P&amp;L'!#REF!,'Villages I P&amp;L'!#REF!</definedName>
    <definedName name="QB_FORMULA_0" localSheetId="0" hidden="1">'Villages I P&amp;L'!$AD$4,'Villages I P&amp;L'!$AD$5,'Villages I P&amp;L'!$AD$6,'Villages I P&amp;L'!$AD$7,'Villages I P&amp;L'!$F$8,'Villages I P&amp;L'!$H$8,'Villages I P&amp;L'!$J$8,'Villages I P&amp;L'!$L$8,'Villages I P&amp;L'!$N$8,'Villages I P&amp;L'!$P$8,'Villages I P&amp;L'!$R$8,'Villages I P&amp;L'!$T$8,'Villages I P&amp;L'!$V$8,'Villages I P&amp;L'!$X$8,'Villages I P&amp;L'!$Z$8,'Villages I P&amp;L'!$AB$8</definedName>
    <definedName name="QB_FORMULA_1" localSheetId="0" hidden="1">'Villages I P&amp;L'!$AD$8,'Villages I P&amp;L'!$F$9,'Villages I P&amp;L'!$H$9,'Villages I P&amp;L'!$J$9,'Villages I P&amp;L'!$L$9,'Villages I P&amp;L'!$N$9,'Villages I P&amp;L'!$P$9,'Villages I P&amp;L'!$R$9,'Villages I P&amp;L'!$T$9,'Villages I P&amp;L'!$V$9,'Villages I P&amp;L'!$X$9,'Villages I P&amp;L'!$Z$9,'Villages I P&amp;L'!$AB$9,'Villages I P&amp;L'!$AD$9,'Villages I P&amp;L'!$AD$17,'Villages I P&amp;L'!#REF!</definedName>
    <definedName name="QB_FORMULA_2" localSheetId="0" hidden="1">'Villages I P&amp;L'!$AD$23,'Villages I P&amp;L'!$AD$14,'Villages I P&amp;L'!$AD$18,'Villages I P&amp;L'!$AD$11,'Villages I P&amp;L'!$AD$12,'Villages I P&amp;L'!$AD$13,'Villages I P&amp;L'!#REF!,'Villages I P&amp;L'!$AD$15,'Villages I P&amp;L'!$AD$16,'Villages I P&amp;L'!$AD$20,'Villages I P&amp;L'!$AD$21,'Villages I P&amp;L'!$AD$22,'Villages I P&amp;L'!$AD$24,'Villages I P&amp;L'!$AD$19,'Villages I P&amp;L'!$F$25,'Villages I P&amp;L'!$H$25</definedName>
    <definedName name="QB_FORMULA_3" localSheetId="0" hidden="1">'Villages I P&amp;L'!$J$25,'Villages I P&amp;L'!$L$25,'Villages I P&amp;L'!$N$25,'Villages I P&amp;L'!$P$25,'Villages I P&amp;L'!$R$25,'Villages I P&amp;L'!$T$25,'Villages I P&amp;L'!$V$25,'Villages I P&amp;L'!$X$25,'Villages I P&amp;L'!$Z$25,'Villages I P&amp;L'!$AB$25,'Villages I P&amp;L'!$AD$25,'Villages I P&amp;L'!$F$26,'Villages I P&amp;L'!$H$26,'Villages I P&amp;L'!$J$26,'Villages I P&amp;L'!$L$26,'Villages I P&amp;L'!$N$26</definedName>
    <definedName name="QB_FORMULA_4" localSheetId="0" hidden="1">'Villages I P&amp;L'!$P$26,'Villages I P&amp;L'!$R$26,'Villages I P&amp;L'!$T$26,'Villages I P&amp;L'!$V$26,'Villages I P&amp;L'!$X$26,'Villages I P&amp;L'!$Z$26,'Villages I P&amp;L'!$AB$26,'Villages I P&amp;L'!$AD$26,'Villages I P&amp;L'!#REF!,'Villages I P&amp;L'!#REF!,'Villages I P&amp;L'!#REF!,'Villages I P&amp;L'!#REF!,'Villages I P&amp;L'!#REF!,'Villages I P&amp;L'!#REF!,'Villages I P&amp;L'!#REF!,'Villages I P&amp;L'!#REF!</definedName>
    <definedName name="QB_FORMULA_5" localSheetId="0" hidden="1">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</definedName>
    <definedName name="QB_FORMULA_6" localSheetId="0" hidden="1">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P&amp;L'!#REF!,'Villages I P&amp;L'!#REF!</definedName>
    <definedName name="QB_FORMULA_7" localSheetId="0" hidden="1">'Villages I P&amp;L'!#REF!,'Villages I P&amp;L'!#REF!</definedName>
    <definedName name="QB_ROW_10240" localSheetId="0" hidden="1">'Villages I P&amp;L'!$E$15</definedName>
    <definedName name="QB_ROW_106240" localSheetId="0" hidden="1">'Villages I P&amp;L'!$E$23</definedName>
    <definedName name="QB_ROW_11230" localSheetId="0" hidden="1">'Villages I P&amp;L'!#REF!</definedName>
    <definedName name="QB_ROW_12240" localSheetId="0" hidden="1">'Villages I P&amp;L'!$E$16</definedName>
    <definedName name="QB_ROW_125240" localSheetId="0" hidden="1">'Villages I P&amp;L'!#REF!</definedName>
    <definedName name="QB_ROW_139240" localSheetId="0" hidden="1">'Villages I P&amp;L'!$E$19</definedName>
    <definedName name="QB_ROW_14240" localSheetId="0" hidden="1">'Villages I P&amp;L'!$E$20</definedName>
    <definedName name="QB_ROW_153240" localSheetId="0" hidden="1">'Villages I P&amp;L'!$E$5</definedName>
    <definedName name="QB_ROW_157240" localSheetId="0" hidden="1">'Villages I P&amp;L'!$E$6</definedName>
    <definedName name="QB_ROW_161230" localSheetId="0" hidden="1">'Villages I P&amp;L'!#REF!</definedName>
    <definedName name="QB_ROW_163240" localSheetId="0" hidden="1">'Villages I P&amp;L'!$E$17</definedName>
    <definedName name="QB_ROW_17240" localSheetId="0" hidden="1">'Villages I P&amp;L'!$E$21</definedName>
    <definedName name="QB_ROW_18301" localSheetId="0" hidden="1">'Villages I P&amp;L'!#REF!</definedName>
    <definedName name="QB_ROW_19011" localSheetId="0" hidden="1">'Villages I P&amp;L'!$B$2</definedName>
    <definedName name="QB_ROW_19240" localSheetId="0" hidden="1">'Villages I P&amp;L'!$E$22</definedName>
    <definedName name="QB_ROW_19311" localSheetId="0" hidden="1">'Villages I P&amp;L'!$B$26</definedName>
    <definedName name="QB_ROW_20031" localSheetId="0" hidden="1">'Villages I P&amp;L'!$D$3</definedName>
    <definedName name="QB_ROW_20331" localSheetId="0" hidden="1">'Villages I P&amp;L'!$D$8</definedName>
    <definedName name="QB_ROW_21031" localSheetId="0" hidden="1">'Villages I P&amp;L'!$D$10</definedName>
    <definedName name="QB_ROW_21331" localSheetId="0" hidden="1">'Villages I P&amp;L'!$D$25</definedName>
    <definedName name="QB_ROW_22011" localSheetId="0" hidden="1">'Villages I P&amp;L'!#REF!</definedName>
    <definedName name="QB_ROW_22240" localSheetId="0" hidden="1">'Villages I P&amp;L'!$E$24</definedName>
    <definedName name="QB_ROW_22311" localSheetId="0" hidden="1">'Villages I P&amp;L'!#REF!</definedName>
    <definedName name="QB_ROW_23230" localSheetId="0" hidden="1">'Villages I P&amp;L'!#REF!</definedName>
    <definedName name="QB_ROW_24021" localSheetId="0" hidden="1">'Villages I P&amp;L'!#REF!</definedName>
    <definedName name="QB_ROW_24321" localSheetId="0" hidden="1">'Villages I P&amp;L'!#REF!</definedName>
    <definedName name="QB_ROW_37240" localSheetId="0" hidden="1">'Villages I P&amp;L'!$E$7</definedName>
    <definedName name="QB_ROW_38240" localSheetId="0" hidden="1">'Villages I P&amp;L'!$E$11</definedName>
    <definedName name="QB_ROW_48240" localSheetId="0" hidden="1">'Villages I P&amp;L'!$E$18</definedName>
    <definedName name="QB_ROW_53240" localSheetId="0" hidden="1">'Villages I P&amp;L'!$E$4</definedName>
    <definedName name="QB_ROW_7240" localSheetId="0" hidden="1">'Villages I P&amp;L'!$E$12</definedName>
    <definedName name="QB_ROW_8240" localSheetId="0" hidden="1">'Villages I P&amp;L'!$E$13</definedName>
    <definedName name="QB_ROW_86321" localSheetId="0" hidden="1">'Villages I P&amp;L'!$C$9</definedName>
    <definedName name="QB_ROW_9240" localSheetId="0" hidden="1">'Villages I P&amp;L'!#REF!</definedName>
    <definedName name="QB_ROW_94240" localSheetId="0" hidden="1">'Villages I P&amp;L'!$E$14</definedName>
    <definedName name="QBCANSUPPORTUPDATE" localSheetId="0">TRUE</definedName>
    <definedName name="QBCOMPANYFILENAME" localSheetId="0">"H:\Villages @ Anson, LLC\Villages @ Anson, LLC.QBW"</definedName>
    <definedName name="QBENDDATE" localSheetId="0">20180930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"44f7d652b90843128991b1d2bfeb9339"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20171001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1" l="1"/>
  <c r="Z25" i="1"/>
  <c r="X25" i="1"/>
  <c r="V25" i="1"/>
  <c r="T25" i="1"/>
  <c r="R25" i="1"/>
  <c r="P25" i="1"/>
  <c r="N25" i="1"/>
  <c r="L25" i="1"/>
  <c r="J25" i="1"/>
  <c r="H25" i="1"/>
  <c r="F25" i="1"/>
  <c r="AD25" i="1" s="1"/>
  <c r="AD19" i="1"/>
  <c r="AD24" i="1"/>
  <c r="AD22" i="1"/>
  <c r="AD21" i="1"/>
  <c r="AD20" i="1"/>
  <c r="AD16" i="1"/>
  <c r="AD15" i="1"/>
  <c r="AD13" i="1"/>
  <c r="AD12" i="1"/>
  <c r="AD11" i="1"/>
  <c r="AD18" i="1"/>
  <c r="AD14" i="1"/>
  <c r="AD23" i="1"/>
  <c r="AD17" i="1"/>
  <c r="AB8" i="1"/>
  <c r="AB9" i="1" s="1"/>
  <c r="Z8" i="1"/>
  <c r="Z9" i="1" s="1"/>
  <c r="Z26" i="1" s="1"/>
  <c r="X8" i="1"/>
  <c r="X9" i="1" s="1"/>
  <c r="V8" i="1"/>
  <c r="V9" i="1" s="1"/>
  <c r="T8" i="1"/>
  <c r="T9" i="1" s="1"/>
  <c r="R8" i="1"/>
  <c r="R9" i="1" s="1"/>
  <c r="R26" i="1" s="1"/>
  <c r="P8" i="1"/>
  <c r="P9" i="1" s="1"/>
  <c r="N8" i="1"/>
  <c r="N9" i="1" s="1"/>
  <c r="L8" i="1"/>
  <c r="L9" i="1" s="1"/>
  <c r="J8" i="1"/>
  <c r="J9" i="1" s="1"/>
  <c r="J26" i="1" s="1"/>
  <c r="H8" i="1"/>
  <c r="H9" i="1" s="1"/>
  <c r="F8" i="1"/>
  <c r="F9" i="1" s="1"/>
  <c r="AD7" i="1"/>
  <c r="AD6" i="1"/>
  <c r="AD5" i="1"/>
  <c r="AD4" i="1"/>
  <c r="H26" i="1" l="1"/>
  <c r="L26" i="1"/>
  <c r="T26" i="1"/>
  <c r="AB26" i="1"/>
  <c r="N26" i="1"/>
  <c r="V26" i="1"/>
  <c r="P26" i="1"/>
  <c r="X26" i="1"/>
  <c r="F26" i="1"/>
  <c r="AD9" i="1"/>
  <c r="AD8" i="1"/>
  <c r="AD26" i="1" l="1"/>
</calcChain>
</file>

<file path=xl/sharedStrings.xml><?xml version="1.0" encoding="utf-8"?>
<sst xmlns="http://schemas.openxmlformats.org/spreadsheetml/2006/main" count="45" uniqueCount="45">
  <si>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</si>
  <si>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</si>
  <si>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</si>
  <si>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</si>
  <si>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</si>
  <si>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</si>
  <si>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</si>
  <si>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</si>
  <si>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</si>
  <si>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</si>
  <si>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</si>
  <si>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</si>
  <si>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TOTAL</t>
  </si>
  <si>
    <t>Ordinary Income/Expense</t>
  </si>
  <si>
    <t>Income</t>
  </si>
  <si>
    <t>Rental Income</t>
  </si>
  <si>
    <t>CAM Income</t>
  </si>
  <si>
    <t>Property Tax Reimbursement</t>
  </si>
  <si>
    <t>Other Income</t>
  </si>
  <si>
    <t>Total Income</t>
  </si>
  <si>
    <t>Gross Profit</t>
  </si>
  <si>
    <t>Expense</t>
  </si>
  <si>
    <t>Snow Removal</t>
  </si>
  <si>
    <t>Taxes - Property</t>
  </si>
  <si>
    <t>Duke CAM</t>
  </si>
  <si>
    <t>Legal Fees</t>
  </si>
  <si>
    <t>Administrative</t>
  </si>
  <si>
    <t>Automobile Expense</t>
  </si>
  <si>
    <t>Computer and Internet Expenses</t>
  </si>
  <si>
    <t>Insurance Expense</t>
  </si>
  <si>
    <t>Landscaping and Groundskeeping</t>
  </si>
  <si>
    <t>Office Supplies</t>
  </si>
  <si>
    <t>Property Management Fees</t>
  </si>
  <si>
    <t>Repairs and Maintenance</t>
  </si>
  <si>
    <t>Utilities</t>
  </si>
  <si>
    <t>Miscellaneous</t>
  </si>
  <si>
    <t>Total Expense</t>
  </si>
  <si>
    <t>Net Ordinary Income</t>
  </si>
  <si>
    <t>Adjust for CAM Paid by Conway Booked to Rental Income</t>
  </si>
  <si>
    <t>December 2017 Rental &amp; CAM Income</t>
  </si>
  <si>
    <t>Write off Conway Receivable for $3,733.32</t>
  </si>
  <si>
    <t>Correct uncleared transactions 5/31/18</t>
  </si>
  <si>
    <t>June 2018 Adminstrative Expense</t>
  </si>
  <si>
    <t>July 2018 Income</t>
  </si>
  <si>
    <t>Reallocate monthly payments between Rent, CAM, &amp; Tax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</si>
</sst>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7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3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0" sqref="E20"/>
    </sheetView>
  </sheetViews>
  <sheetFormatPr defaultRowHeight="15" x14ac:dyDescent="0.25"/>
  <cols>
    <col min="1" max="4" width="3" style="10" customWidth="1"/>
    <col min="5" max="5" width="31" style="10" bestFit="1" customWidth="1"/>
    <col min="6" max="6" width="7.85546875" style="11" bestFit="1" customWidth="1"/>
    <col min="7" max="7" width="2.28515625" style="11" customWidth="1"/>
    <col min="8" max="8" width="7.85546875" style="11" bestFit="1" customWidth="1"/>
    <col min="9" max="9" width="2.28515625" style="11" customWidth="1"/>
    <col min="10" max="10" width="8.42578125" style="11" bestFit="1" customWidth="1"/>
    <col min="11" max="11" width="2.28515625" style="11" customWidth="1"/>
    <col min="12" max="12" width="7.85546875" style="11" bestFit="1" customWidth="1"/>
    <col min="13" max="13" width="2.28515625" style="11" customWidth="1"/>
    <col min="14" max="14" width="7.85546875" style="11" bestFit="1" customWidth="1"/>
    <col min="15" max="15" width="2.28515625" style="11" customWidth="1"/>
    <col min="16" max="16" width="7.85546875" style="11" bestFit="1" customWidth="1"/>
    <col min="17" max="17" width="2.28515625" style="11" customWidth="1"/>
    <col min="18" max="18" width="7.85546875" style="11" bestFit="1" customWidth="1"/>
    <col min="19" max="19" width="2.28515625" style="11" customWidth="1"/>
    <col min="20" max="20" width="7.85546875" style="11" bestFit="1" customWidth="1"/>
    <col min="21" max="21" width="2.28515625" style="11" customWidth="1"/>
    <col min="22" max="22" width="7.85546875" style="11" bestFit="1" customWidth="1"/>
    <col min="23" max="23" width="2.28515625" style="11" customWidth="1"/>
    <col min="24" max="24" width="7.85546875" style="11" bestFit="1" customWidth="1"/>
    <col min="25" max="25" width="2.28515625" style="11" customWidth="1"/>
    <col min="26" max="26" width="7.85546875" style="11" bestFit="1" customWidth="1"/>
    <col min="27" max="27" width="2.28515625" style="11" customWidth="1"/>
    <col min="28" max="28" width="7.85546875" style="11" bestFit="1" customWidth="1"/>
    <col min="29" max="29" width="2.28515625" style="11" customWidth="1"/>
    <col min="30" max="30" width="8.7109375" style="11" bestFit="1" customWidth="1"/>
  </cols>
  <sheetData>
    <row r="1" spans="1:30" s="9" customFormat="1" ht="15.75" thickBot="1" x14ac:dyDescent="0.3">
      <c r="A1" s="6"/>
      <c r="B1" s="6"/>
      <c r="C1" s="6"/>
      <c r="D1" s="6"/>
      <c r="E1" s="6"/>
      <c r="F1" s="7" t="s">
        <v>0</v>
      </c>
      <c r="G1" s="8"/>
      <c r="H1" s="7" t="s">
        <v>1</v>
      </c>
      <c r="I1" s="8"/>
      <c r="J1" s="7" t="s">
        <v>2</v>
      </c>
      <c r="K1" s="8"/>
      <c r="L1" s="7" t="s">
        <v>3</v>
      </c>
      <c r="M1" s="8"/>
      <c r="N1" s="7" t="s">
        <v>4</v>
      </c>
      <c r="O1" s="8"/>
      <c r="P1" s="7" t="s">
        <v>5</v>
      </c>
      <c r="Q1" s="8"/>
      <c r="R1" s="7" t="s">
        <v>6</v>
      </c>
      <c r="S1" s="8"/>
      <c r="T1" s="7" t="s">
        <v>7</v>
      </c>
      <c r="U1" s="8"/>
      <c r="V1" s="7" t="s">
        <v>8</v>
      </c>
      <c r="W1" s="8"/>
      <c r="X1" s="7" t="s">
        <v>9</v>
      </c>
      <c r="Y1" s="8"/>
      <c r="Z1" s="7" t="s">
        <v>10</v>
      </c>
      <c r="AA1" s="8"/>
      <c r="AB1" s="7" t="s">
        <v>11</v>
      </c>
      <c r="AC1" s="8"/>
      <c r="AD1" s="7" t="s">
        <v>12</v>
      </c>
    </row>
    <row r="2" spans="1:30" ht="15.75" thickTop="1" x14ac:dyDescent="0.25">
      <c r="A2" s="1"/>
      <c r="B2" s="1" t="s">
        <v>13</v>
      </c>
      <c r="C2" s="1"/>
      <c r="D2" s="1"/>
      <c r="E2" s="1"/>
      <c r="F2" s="2"/>
      <c r="G2" s="3"/>
      <c r="H2" s="2"/>
      <c r="I2" s="3"/>
      <c r="J2" s="2"/>
      <c r="K2" s="3"/>
      <c r="L2" s="2"/>
      <c r="M2" s="3"/>
      <c r="N2" s="2"/>
      <c r="O2" s="3"/>
      <c r="P2" s="2"/>
      <c r="Q2" s="3"/>
      <c r="R2" s="2"/>
      <c r="S2" s="3"/>
      <c r="T2" s="2"/>
      <c r="U2" s="3"/>
      <c r="V2" s="2"/>
      <c r="W2" s="3"/>
      <c r="X2" s="2"/>
      <c r="Y2" s="3"/>
      <c r="Z2" s="2"/>
      <c r="AA2" s="3"/>
      <c r="AB2" s="2"/>
      <c r="AC2" s="3"/>
      <c r="AD2" s="2"/>
    </row>
    <row r="3" spans="1:30" x14ac:dyDescent="0.25">
      <c r="A3" s="1"/>
      <c r="B3" s="1"/>
      <c r="C3" s="1"/>
      <c r="D3" s="1" t="s">
        <v>14</v>
      </c>
      <c r="E3" s="1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</row>
    <row r="4" spans="1:30" x14ac:dyDescent="0.25">
      <c r="A4" s="1"/>
      <c r="B4" s="1"/>
      <c r="C4" s="1"/>
      <c r="D4" s="1"/>
      <c r="E4" s="1" t="s">
        <v>15</v>
      </c>
      <c r="F4" s="2">
        <v>16158.34</v>
      </c>
      <c r="G4" s="3"/>
      <c r="H4" s="2">
        <v>16858.34</v>
      </c>
      <c r="I4" s="3"/>
      <c r="J4" s="2">
        <v>5425.02</v>
      </c>
      <c r="K4" s="3"/>
      <c r="L4" s="2">
        <v>16858.34</v>
      </c>
      <c r="M4" s="3"/>
      <c r="N4" s="2">
        <v>16858.34</v>
      </c>
      <c r="O4" s="3"/>
      <c r="P4" s="2">
        <v>16158.35</v>
      </c>
      <c r="Q4" s="3"/>
      <c r="R4" s="2">
        <v>16158.34</v>
      </c>
      <c r="S4" s="3"/>
      <c r="T4" s="2">
        <v>16158.34</v>
      </c>
      <c r="U4" s="3"/>
      <c r="V4" s="2">
        <v>16158.34</v>
      </c>
      <c r="W4" s="3"/>
      <c r="X4" s="2">
        <v>15458.34</v>
      </c>
      <c r="Y4" s="3"/>
      <c r="Z4" s="2">
        <v>15458.34</v>
      </c>
      <c r="AA4" s="3"/>
      <c r="AB4" s="2">
        <v>15458.34</v>
      </c>
      <c r="AC4" s="3"/>
      <c r="AD4" s="2">
        <f t="shared" ref="AD4:AD9" si="0">ROUND(SUM(F4:AB4),5)</f>
        <v>183166.77</v>
      </c>
    </row>
    <row r="5" spans="1:30" x14ac:dyDescent="0.25">
      <c r="A5" s="1"/>
      <c r="B5" s="1"/>
      <c r="C5" s="1"/>
      <c r="D5" s="1"/>
      <c r="E5" s="1" t="s">
        <v>16</v>
      </c>
      <c r="F5" s="2">
        <v>2442.34</v>
      </c>
      <c r="G5" s="3"/>
      <c r="H5" s="2">
        <v>1742.34</v>
      </c>
      <c r="I5" s="3"/>
      <c r="J5" s="2">
        <v>9442.34</v>
      </c>
      <c r="K5" s="3"/>
      <c r="L5" s="2">
        <v>1742.34</v>
      </c>
      <c r="M5" s="3"/>
      <c r="N5" s="2">
        <v>1742.35</v>
      </c>
      <c r="O5" s="3"/>
      <c r="P5" s="2">
        <v>2442.34</v>
      </c>
      <c r="Q5" s="3"/>
      <c r="R5" s="2">
        <v>2734</v>
      </c>
      <c r="S5" s="3"/>
      <c r="T5" s="2">
        <v>2734</v>
      </c>
      <c r="U5" s="3"/>
      <c r="V5" s="2">
        <v>2734</v>
      </c>
      <c r="W5" s="3"/>
      <c r="X5" s="2">
        <v>3434</v>
      </c>
      <c r="Y5" s="3"/>
      <c r="Z5" s="2">
        <v>2634</v>
      </c>
      <c r="AA5" s="3"/>
      <c r="AB5" s="2">
        <v>2634</v>
      </c>
      <c r="AC5" s="3"/>
      <c r="AD5" s="2">
        <f t="shared" si="0"/>
        <v>36458.050000000003</v>
      </c>
    </row>
    <row r="6" spans="1:30" x14ac:dyDescent="0.25">
      <c r="A6" s="1"/>
      <c r="B6" s="1"/>
      <c r="C6" s="1"/>
      <c r="D6" s="1"/>
      <c r="E6" s="1" t="s">
        <v>17</v>
      </c>
      <c r="F6" s="2">
        <v>0</v>
      </c>
      <c r="G6" s="3"/>
      <c r="H6" s="2">
        <v>0</v>
      </c>
      <c r="I6" s="3"/>
      <c r="J6" s="2">
        <v>637.12</v>
      </c>
      <c r="K6" s="3"/>
      <c r="L6" s="2">
        <v>637.12</v>
      </c>
      <c r="M6" s="3"/>
      <c r="N6" s="2">
        <v>5195.26</v>
      </c>
      <c r="O6" s="3"/>
      <c r="P6" s="2">
        <v>1274.24</v>
      </c>
      <c r="Q6" s="3"/>
      <c r="R6" s="2">
        <v>5521.84</v>
      </c>
      <c r="S6" s="3"/>
      <c r="T6" s="2">
        <v>2991.73</v>
      </c>
      <c r="U6" s="3"/>
      <c r="V6" s="2">
        <v>2060.48</v>
      </c>
      <c r="W6" s="3"/>
      <c r="X6" s="2">
        <v>2186.36</v>
      </c>
      <c r="Y6" s="3"/>
      <c r="Z6" s="2">
        <v>2986.36</v>
      </c>
      <c r="AA6" s="3"/>
      <c r="AB6" s="2">
        <v>2986.36</v>
      </c>
      <c r="AC6" s="3"/>
      <c r="AD6" s="2">
        <f t="shared" si="0"/>
        <v>26476.87</v>
      </c>
    </row>
    <row r="7" spans="1:30" ht="15.75" thickBot="1" x14ac:dyDescent="0.3">
      <c r="A7" s="1"/>
      <c r="B7" s="1"/>
      <c r="C7" s="1"/>
      <c r="D7" s="1"/>
      <c r="E7" s="1" t="s">
        <v>18</v>
      </c>
      <c r="F7" s="4">
        <v>0</v>
      </c>
      <c r="G7" s="3"/>
      <c r="H7" s="4">
        <v>0</v>
      </c>
      <c r="I7" s="3"/>
      <c r="J7" s="4">
        <v>139.13999999999999</v>
      </c>
      <c r="K7" s="3"/>
      <c r="L7" s="4">
        <v>819.51</v>
      </c>
      <c r="M7" s="3"/>
      <c r="N7" s="4">
        <v>0</v>
      </c>
      <c r="O7" s="3"/>
      <c r="P7" s="4">
        <v>0</v>
      </c>
      <c r="Q7" s="3"/>
      <c r="R7" s="4">
        <v>455.26</v>
      </c>
      <c r="S7" s="3"/>
      <c r="T7" s="4">
        <v>0</v>
      </c>
      <c r="U7" s="3"/>
      <c r="V7" s="4">
        <v>0</v>
      </c>
      <c r="W7" s="3"/>
      <c r="X7" s="4">
        <v>0</v>
      </c>
      <c r="Y7" s="3"/>
      <c r="Z7" s="4">
        <v>0</v>
      </c>
      <c r="AA7" s="3"/>
      <c r="AB7" s="4">
        <v>348.15</v>
      </c>
      <c r="AC7" s="3"/>
      <c r="AD7" s="4">
        <f t="shared" si="0"/>
        <v>1762.06</v>
      </c>
    </row>
    <row r="8" spans="1:30" ht="15.75" thickBot="1" x14ac:dyDescent="0.3">
      <c r="A8" s="1"/>
      <c r="B8" s="1"/>
      <c r="C8" s="1"/>
      <c r="D8" s="1" t="s">
        <v>19</v>
      </c>
      <c r="E8" s="1"/>
      <c r="F8" s="5">
        <f>ROUND(SUM(F3:F7),5)</f>
        <v>18600.68</v>
      </c>
      <c r="G8" s="3"/>
      <c r="H8" s="5">
        <f>ROUND(SUM(H3:H7),5)</f>
        <v>18600.68</v>
      </c>
      <c r="I8" s="3"/>
      <c r="J8" s="5">
        <f>ROUND(SUM(J3:J7),5)</f>
        <v>15643.62</v>
      </c>
      <c r="K8" s="3"/>
      <c r="L8" s="5">
        <f>ROUND(SUM(L3:L7),5)</f>
        <v>20057.310000000001</v>
      </c>
      <c r="M8" s="3"/>
      <c r="N8" s="5">
        <f>ROUND(SUM(N3:N7),5)</f>
        <v>23795.95</v>
      </c>
      <c r="O8" s="3"/>
      <c r="P8" s="5">
        <f>ROUND(SUM(P3:P7),5)</f>
        <v>19874.93</v>
      </c>
      <c r="Q8" s="3"/>
      <c r="R8" s="5">
        <f>ROUND(SUM(R3:R7),5)</f>
        <v>24869.439999999999</v>
      </c>
      <c r="S8" s="3"/>
      <c r="T8" s="5">
        <f>ROUND(SUM(T3:T7),5)</f>
        <v>21884.07</v>
      </c>
      <c r="U8" s="3"/>
      <c r="V8" s="5">
        <f>ROUND(SUM(V3:V7),5)</f>
        <v>20952.82</v>
      </c>
      <c r="W8" s="3"/>
      <c r="X8" s="5">
        <f>ROUND(SUM(X3:X7),5)</f>
        <v>21078.7</v>
      </c>
      <c r="Y8" s="3"/>
      <c r="Z8" s="5">
        <f>ROUND(SUM(Z3:Z7),5)</f>
        <v>21078.7</v>
      </c>
      <c r="AA8" s="3"/>
      <c r="AB8" s="5">
        <f>ROUND(SUM(AB3:AB7),5)</f>
        <v>21426.85</v>
      </c>
      <c r="AC8" s="3"/>
      <c r="AD8" s="5">
        <f t="shared" si="0"/>
        <v>247863.75</v>
      </c>
    </row>
    <row r="9" spans="1:30" x14ac:dyDescent="0.25">
      <c r="A9" s="1"/>
      <c r="B9" s="1"/>
      <c r="C9" s="1" t="s">
        <v>20</v>
      </c>
      <c r="D9" s="1"/>
      <c r="E9" s="1"/>
      <c r="F9" s="2">
        <f>F8</f>
        <v>18600.68</v>
      </c>
      <c r="G9" s="3"/>
      <c r="H9" s="2">
        <f>H8</f>
        <v>18600.68</v>
      </c>
      <c r="I9" s="3"/>
      <c r="J9" s="2">
        <f>J8</f>
        <v>15643.62</v>
      </c>
      <c r="K9" s="3"/>
      <c r="L9" s="2">
        <f>L8</f>
        <v>20057.310000000001</v>
      </c>
      <c r="M9" s="3"/>
      <c r="N9" s="2">
        <f>N8</f>
        <v>23795.95</v>
      </c>
      <c r="O9" s="3"/>
      <c r="P9" s="2">
        <f>P8</f>
        <v>19874.93</v>
      </c>
      <c r="Q9" s="3"/>
      <c r="R9" s="2">
        <f>R8</f>
        <v>24869.439999999999</v>
      </c>
      <c r="S9" s="3"/>
      <c r="T9" s="2">
        <f>T8</f>
        <v>21884.07</v>
      </c>
      <c r="U9" s="3"/>
      <c r="V9" s="2">
        <f>V8</f>
        <v>20952.82</v>
      </c>
      <c r="W9" s="3"/>
      <c r="X9" s="2">
        <f>X8</f>
        <v>21078.7</v>
      </c>
      <c r="Y9" s="3"/>
      <c r="Z9" s="2">
        <f>Z8</f>
        <v>21078.7</v>
      </c>
      <c r="AA9" s="3"/>
      <c r="AB9" s="2">
        <f>AB8</f>
        <v>21426.85</v>
      </c>
      <c r="AC9" s="3"/>
      <c r="AD9" s="2">
        <f t="shared" si="0"/>
        <v>247863.75</v>
      </c>
    </row>
    <row r="10" spans="1:30" x14ac:dyDescent="0.25">
      <c r="A10" s="1"/>
      <c r="B10" s="1"/>
      <c r="C10" s="1"/>
      <c r="D10" s="1" t="s">
        <v>21</v>
      </c>
      <c r="E10" s="1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</row>
    <row r="11" spans="1:30" x14ac:dyDescent="0.25">
      <c r="A11" s="1"/>
      <c r="B11" s="1"/>
      <c r="C11" s="1"/>
      <c r="D11" s="1"/>
      <c r="E11" s="1" t="s">
        <v>26</v>
      </c>
      <c r="F11" s="2">
        <v>0</v>
      </c>
      <c r="G11" s="3"/>
      <c r="H11" s="2">
        <v>0</v>
      </c>
      <c r="I11" s="3"/>
      <c r="J11" s="2">
        <v>0</v>
      </c>
      <c r="K11" s="3"/>
      <c r="L11" s="2">
        <v>0</v>
      </c>
      <c r="M11" s="3"/>
      <c r="N11" s="2">
        <v>975</v>
      </c>
      <c r="O11" s="3"/>
      <c r="P11" s="2">
        <v>0</v>
      </c>
      <c r="Q11" s="3"/>
      <c r="R11" s="2">
        <v>0.08</v>
      </c>
      <c r="S11" s="3"/>
      <c r="T11" s="2">
        <v>349</v>
      </c>
      <c r="U11" s="3"/>
      <c r="V11" s="2">
        <v>-1100</v>
      </c>
      <c r="W11" s="3"/>
      <c r="X11" s="2">
        <v>45</v>
      </c>
      <c r="Y11" s="3"/>
      <c r="Z11" s="2">
        <v>12</v>
      </c>
      <c r="AA11" s="3"/>
      <c r="AB11" s="2">
        <v>12</v>
      </c>
      <c r="AC11" s="3"/>
      <c r="AD11" s="2">
        <f t="shared" ref="AD11:AD26" si="1">ROUND(SUM(F11:AB11),5)</f>
        <v>293.08</v>
      </c>
    </row>
    <row r="12" spans="1:30" x14ac:dyDescent="0.25">
      <c r="A12" s="1"/>
      <c r="B12" s="1"/>
      <c r="C12" s="1"/>
      <c r="D12" s="1"/>
      <c r="E12" s="1" t="s">
        <v>27</v>
      </c>
      <c r="F12" s="2">
        <v>21.33</v>
      </c>
      <c r="G12" s="3"/>
      <c r="H12" s="2">
        <v>20</v>
      </c>
      <c r="I12" s="3"/>
      <c r="J12" s="2">
        <v>28</v>
      </c>
      <c r="K12" s="3"/>
      <c r="L12" s="2">
        <v>28</v>
      </c>
      <c r="M12" s="3"/>
      <c r="N12" s="2">
        <v>0</v>
      </c>
      <c r="O12" s="3"/>
      <c r="P12" s="2">
        <v>0</v>
      </c>
      <c r="Q12" s="3"/>
      <c r="R12" s="2">
        <v>100.84</v>
      </c>
      <c r="S12" s="3"/>
      <c r="T12" s="2">
        <v>0</v>
      </c>
      <c r="U12" s="3"/>
      <c r="V12" s="2">
        <v>0</v>
      </c>
      <c r="W12" s="3"/>
      <c r="X12" s="2">
        <v>0</v>
      </c>
      <c r="Y12" s="3"/>
      <c r="Z12" s="2">
        <v>18</v>
      </c>
      <c r="AA12" s="3"/>
      <c r="AB12" s="2">
        <v>18</v>
      </c>
      <c r="AC12" s="3"/>
      <c r="AD12" s="2">
        <f t="shared" si="1"/>
        <v>234.17</v>
      </c>
    </row>
    <row r="13" spans="1:30" x14ac:dyDescent="0.25">
      <c r="A13" s="1"/>
      <c r="B13" s="1"/>
      <c r="C13" s="1"/>
      <c r="D13" s="1"/>
      <c r="E13" s="1" t="s">
        <v>28</v>
      </c>
      <c r="F13" s="2">
        <v>8.11</v>
      </c>
      <c r="G13" s="3"/>
      <c r="H13" s="2">
        <v>8.11</v>
      </c>
      <c r="I13" s="3"/>
      <c r="J13" s="2">
        <v>8.11</v>
      </c>
      <c r="K13" s="3"/>
      <c r="L13" s="2">
        <v>8.11</v>
      </c>
      <c r="M13" s="3"/>
      <c r="N13" s="2">
        <v>8.11</v>
      </c>
      <c r="O13" s="3"/>
      <c r="P13" s="2">
        <v>8.11</v>
      </c>
      <c r="Q13" s="3"/>
      <c r="R13" s="2">
        <v>8.11</v>
      </c>
      <c r="S13" s="3"/>
      <c r="T13" s="2">
        <v>8.11</v>
      </c>
      <c r="U13" s="3"/>
      <c r="V13" s="2">
        <v>8.11</v>
      </c>
      <c r="W13" s="3"/>
      <c r="X13" s="2">
        <v>8.11</v>
      </c>
      <c r="Y13" s="3"/>
      <c r="Z13" s="2">
        <v>5.34</v>
      </c>
      <c r="AA13" s="3"/>
      <c r="AB13" s="2">
        <v>5.34</v>
      </c>
      <c r="AC13" s="3"/>
      <c r="AD13" s="2">
        <f t="shared" si="1"/>
        <v>91.78</v>
      </c>
    </row>
    <row r="14" spans="1:30" x14ac:dyDescent="0.25">
      <c r="A14" s="1"/>
      <c r="B14" s="1"/>
      <c r="C14" s="1"/>
      <c r="D14" s="1"/>
      <c r="E14" s="1" t="s">
        <v>24</v>
      </c>
      <c r="F14" s="2">
        <v>0</v>
      </c>
      <c r="G14" s="3"/>
      <c r="H14" s="2">
        <v>0</v>
      </c>
      <c r="I14" s="3"/>
      <c r="J14" s="2">
        <v>0</v>
      </c>
      <c r="K14" s="3"/>
      <c r="L14" s="2">
        <v>1260</v>
      </c>
      <c r="M14" s="3"/>
      <c r="N14" s="2">
        <v>0</v>
      </c>
      <c r="O14" s="3"/>
      <c r="P14" s="2">
        <v>0</v>
      </c>
      <c r="Q14" s="3"/>
      <c r="R14" s="2">
        <v>0</v>
      </c>
      <c r="S14" s="3"/>
      <c r="T14" s="2">
        <v>0</v>
      </c>
      <c r="U14" s="3"/>
      <c r="V14" s="2">
        <v>0</v>
      </c>
      <c r="W14" s="3"/>
      <c r="X14" s="2">
        <v>0</v>
      </c>
      <c r="Y14" s="3"/>
      <c r="Z14" s="2">
        <v>0</v>
      </c>
      <c r="AA14" s="3"/>
      <c r="AB14" s="2">
        <v>0</v>
      </c>
      <c r="AC14" s="3"/>
      <c r="AD14" s="2">
        <f>ROUND(SUM(F14:AB14),5)</f>
        <v>1260</v>
      </c>
    </row>
    <row r="15" spans="1:30" x14ac:dyDescent="0.25">
      <c r="A15" s="1"/>
      <c r="B15" s="1"/>
      <c r="C15" s="1"/>
      <c r="D15" s="1"/>
      <c r="E15" s="1" t="s">
        <v>29</v>
      </c>
      <c r="F15" s="2">
        <v>246.82</v>
      </c>
      <c r="G15" s="3"/>
      <c r="H15" s="2">
        <v>246.82</v>
      </c>
      <c r="I15" s="3"/>
      <c r="J15" s="2">
        <v>246.82</v>
      </c>
      <c r="K15" s="3"/>
      <c r="L15" s="2">
        <v>246.82</v>
      </c>
      <c r="M15" s="3"/>
      <c r="N15" s="2">
        <v>246.82</v>
      </c>
      <c r="O15" s="3"/>
      <c r="P15" s="2">
        <v>246.82</v>
      </c>
      <c r="Q15" s="3"/>
      <c r="R15" s="2">
        <v>270.85000000000002</v>
      </c>
      <c r="S15" s="3"/>
      <c r="T15" s="2">
        <v>271.05</v>
      </c>
      <c r="U15" s="3"/>
      <c r="V15" s="2">
        <v>271.05</v>
      </c>
      <c r="W15" s="3"/>
      <c r="X15" s="2">
        <v>271.05</v>
      </c>
      <c r="Y15" s="3"/>
      <c r="Z15" s="2">
        <v>0</v>
      </c>
      <c r="AA15" s="3"/>
      <c r="AB15" s="2">
        <v>471.06</v>
      </c>
      <c r="AC15" s="3"/>
      <c r="AD15" s="2">
        <f t="shared" si="1"/>
        <v>3035.98</v>
      </c>
    </row>
    <row r="16" spans="1:30" x14ac:dyDescent="0.25">
      <c r="A16" s="1"/>
      <c r="B16" s="1"/>
      <c r="C16" s="1"/>
      <c r="D16" s="1"/>
      <c r="E16" s="1" t="s">
        <v>30</v>
      </c>
      <c r="F16" s="2">
        <v>410.63</v>
      </c>
      <c r="G16" s="3"/>
      <c r="H16" s="2">
        <v>110</v>
      </c>
      <c r="I16" s="3"/>
      <c r="J16" s="2">
        <v>0</v>
      </c>
      <c r="K16" s="3"/>
      <c r="L16" s="2">
        <v>0</v>
      </c>
      <c r="M16" s="3"/>
      <c r="N16" s="2">
        <v>0</v>
      </c>
      <c r="O16" s="3"/>
      <c r="P16" s="2">
        <v>589.1</v>
      </c>
      <c r="Q16" s="3"/>
      <c r="R16" s="2">
        <v>410.22</v>
      </c>
      <c r="S16" s="3"/>
      <c r="T16" s="2">
        <v>410.22</v>
      </c>
      <c r="U16" s="3"/>
      <c r="V16" s="2">
        <v>410.22</v>
      </c>
      <c r="W16" s="3"/>
      <c r="X16" s="2">
        <v>410.22</v>
      </c>
      <c r="Y16" s="3"/>
      <c r="Z16" s="2">
        <v>410.22</v>
      </c>
      <c r="AA16" s="3"/>
      <c r="AB16" s="2">
        <v>410.22</v>
      </c>
      <c r="AC16" s="3"/>
      <c r="AD16" s="2">
        <f t="shared" si="1"/>
        <v>3571.05</v>
      </c>
    </row>
    <row r="17" spans="1:30" x14ac:dyDescent="0.25">
      <c r="A17" s="1"/>
      <c r="B17" s="1"/>
      <c r="C17" s="1"/>
      <c r="D17" s="1"/>
      <c r="E17" s="1" t="s">
        <v>22</v>
      </c>
      <c r="F17" s="2">
        <v>0</v>
      </c>
      <c r="G17" s="3"/>
      <c r="H17" s="2">
        <v>0</v>
      </c>
      <c r="I17" s="3"/>
      <c r="J17" s="2">
        <v>0</v>
      </c>
      <c r="K17" s="3"/>
      <c r="L17" s="2">
        <v>946.67</v>
      </c>
      <c r="M17" s="3"/>
      <c r="N17" s="2">
        <v>1652.76</v>
      </c>
      <c r="O17" s="3"/>
      <c r="P17" s="2">
        <v>1400.56</v>
      </c>
      <c r="Q17" s="3"/>
      <c r="R17" s="2">
        <v>1050.95</v>
      </c>
      <c r="S17" s="3"/>
      <c r="T17" s="2">
        <v>0</v>
      </c>
      <c r="U17" s="3"/>
      <c r="V17" s="2">
        <v>0</v>
      </c>
      <c r="W17" s="3"/>
      <c r="X17" s="2">
        <v>0</v>
      </c>
      <c r="Y17" s="3"/>
      <c r="Z17" s="2">
        <v>0</v>
      </c>
      <c r="AA17" s="3"/>
      <c r="AB17" s="2">
        <v>0</v>
      </c>
      <c r="AC17" s="3"/>
      <c r="AD17" s="2">
        <f>ROUND(SUM(F17:AB17),5)</f>
        <v>5050.9399999999996</v>
      </c>
    </row>
    <row r="18" spans="1:30" x14ac:dyDescent="0.25">
      <c r="A18" s="1"/>
      <c r="B18" s="1"/>
      <c r="C18" s="1"/>
      <c r="D18" s="1"/>
      <c r="E18" s="1" t="s">
        <v>25</v>
      </c>
      <c r="F18" s="2">
        <v>0</v>
      </c>
      <c r="G18" s="3"/>
      <c r="H18" s="2">
        <v>0</v>
      </c>
      <c r="I18" s="3"/>
      <c r="J18" s="2">
        <v>0</v>
      </c>
      <c r="K18" s="3"/>
      <c r="L18" s="2">
        <v>0</v>
      </c>
      <c r="M18" s="3"/>
      <c r="N18" s="2">
        <v>0</v>
      </c>
      <c r="O18" s="3"/>
      <c r="P18" s="2">
        <v>0</v>
      </c>
      <c r="Q18" s="3"/>
      <c r="R18" s="2">
        <v>0</v>
      </c>
      <c r="S18" s="3"/>
      <c r="T18" s="2">
        <v>0</v>
      </c>
      <c r="U18" s="3"/>
      <c r="V18" s="2">
        <v>400</v>
      </c>
      <c r="W18" s="3"/>
      <c r="X18" s="2">
        <v>0</v>
      </c>
      <c r="Y18" s="3"/>
      <c r="Z18" s="2">
        <v>0</v>
      </c>
      <c r="AA18" s="3"/>
      <c r="AB18" s="2">
        <v>0</v>
      </c>
      <c r="AC18" s="3"/>
      <c r="AD18" s="2">
        <f>ROUND(SUM(F18:AB18),5)</f>
        <v>400</v>
      </c>
    </row>
    <row r="19" spans="1:30" x14ac:dyDescent="0.25">
      <c r="A19" s="1"/>
      <c r="B19" s="1"/>
      <c r="C19" s="1"/>
      <c r="D19" s="1"/>
      <c r="E19" s="1" t="s">
        <v>35</v>
      </c>
      <c r="F19" s="4">
        <v>0</v>
      </c>
      <c r="G19" s="3"/>
      <c r="H19" s="4">
        <v>0</v>
      </c>
      <c r="I19" s="3"/>
      <c r="J19" s="4">
        <v>29.99</v>
      </c>
      <c r="K19" s="3"/>
      <c r="L19" s="4">
        <v>0</v>
      </c>
      <c r="M19" s="3"/>
      <c r="N19" s="4">
        <v>0</v>
      </c>
      <c r="O19" s="3"/>
      <c r="P19" s="4">
        <v>0</v>
      </c>
      <c r="Q19" s="3"/>
      <c r="R19" s="4">
        <v>0</v>
      </c>
      <c r="S19" s="3"/>
      <c r="T19" s="4">
        <v>20</v>
      </c>
      <c r="U19" s="3"/>
      <c r="V19" s="4">
        <v>27</v>
      </c>
      <c r="W19" s="3"/>
      <c r="X19" s="4">
        <v>0</v>
      </c>
      <c r="Y19" s="3"/>
      <c r="Z19" s="4">
        <v>0</v>
      </c>
      <c r="AA19" s="3"/>
      <c r="AB19" s="4">
        <v>60.77</v>
      </c>
      <c r="AC19" s="3"/>
      <c r="AD19" s="4">
        <f>ROUND(SUM(F19:AB19),5)</f>
        <v>137.76</v>
      </c>
    </row>
    <row r="20" spans="1:30" x14ac:dyDescent="0.25">
      <c r="A20" s="1"/>
      <c r="B20" s="1"/>
      <c r="C20" s="1"/>
      <c r="D20" s="1"/>
      <c r="E20" s="1" t="s">
        <v>31</v>
      </c>
      <c r="F20" s="2">
        <v>0</v>
      </c>
      <c r="G20" s="3"/>
      <c r="H20" s="2">
        <v>0</v>
      </c>
      <c r="I20" s="3"/>
      <c r="J20" s="2">
        <v>0</v>
      </c>
      <c r="K20" s="3"/>
      <c r="L20" s="2">
        <v>0</v>
      </c>
      <c r="M20" s="3"/>
      <c r="N20" s="2">
        <v>0</v>
      </c>
      <c r="O20" s="3"/>
      <c r="P20" s="2">
        <v>0</v>
      </c>
      <c r="Q20" s="3"/>
      <c r="R20" s="2">
        <v>0</v>
      </c>
      <c r="S20" s="3"/>
      <c r="T20" s="2">
        <v>0</v>
      </c>
      <c r="U20" s="3"/>
      <c r="V20" s="2">
        <v>0</v>
      </c>
      <c r="W20" s="3"/>
      <c r="X20" s="2">
        <v>0</v>
      </c>
      <c r="Y20" s="3"/>
      <c r="Z20" s="2">
        <v>139.27000000000001</v>
      </c>
      <c r="AA20" s="3"/>
      <c r="AB20" s="2">
        <v>0</v>
      </c>
      <c r="AC20" s="3"/>
      <c r="AD20" s="2">
        <f t="shared" si="1"/>
        <v>139.27000000000001</v>
      </c>
    </row>
    <row r="21" spans="1:30" x14ac:dyDescent="0.25">
      <c r="A21" s="1"/>
      <c r="B21" s="1"/>
      <c r="C21" s="1"/>
      <c r="D21" s="1"/>
      <c r="E21" s="1" t="s">
        <v>32</v>
      </c>
      <c r="F21" s="2">
        <v>902.88</v>
      </c>
      <c r="G21" s="3"/>
      <c r="H21" s="2">
        <v>902.88</v>
      </c>
      <c r="I21" s="3"/>
      <c r="J21" s="2">
        <v>902.88</v>
      </c>
      <c r="K21" s="3"/>
      <c r="L21" s="2">
        <v>902.88</v>
      </c>
      <c r="M21" s="3"/>
      <c r="N21" s="2">
        <v>1078.3800000000001</v>
      </c>
      <c r="O21" s="3"/>
      <c r="P21" s="2">
        <v>1070.72</v>
      </c>
      <c r="Q21" s="3"/>
      <c r="R21" s="2">
        <v>1010.33</v>
      </c>
      <c r="S21" s="3"/>
      <c r="T21" s="2">
        <v>1529.4</v>
      </c>
      <c r="U21" s="3"/>
      <c r="V21" s="2">
        <v>0</v>
      </c>
      <c r="W21" s="3"/>
      <c r="X21" s="2">
        <v>0</v>
      </c>
      <c r="Y21" s="3"/>
      <c r="Z21" s="2">
        <v>4340.78</v>
      </c>
      <c r="AA21" s="3"/>
      <c r="AB21" s="2">
        <v>1053.94</v>
      </c>
      <c r="AC21" s="3"/>
      <c r="AD21" s="2">
        <f t="shared" si="1"/>
        <v>13695.07</v>
      </c>
    </row>
    <row r="22" spans="1:30" x14ac:dyDescent="0.25">
      <c r="A22" s="1"/>
      <c r="B22" s="1"/>
      <c r="C22" s="1"/>
      <c r="D22" s="1"/>
      <c r="E22" s="1" t="s">
        <v>33</v>
      </c>
      <c r="F22" s="2">
        <v>193.38</v>
      </c>
      <c r="G22" s="3"/>
      <c r="H22" s="2">
        <v>243.34</v>
      </c>
      <c r="I22" s="3"/>
      <c r="J22" s="2">
        <v>1169.51</v>
      </c>
      <c r="K22" s="3"/>
      <c r="L22" s="2">
        <v>0</v>
      </c>
      <c r="M22" s="3"/>
      <c r="N22" s="2">
        <v>0</v>
      </c>
      <c r="O22" s="3"/>
      <c r="P22" s="2">
        <v>0</v>
      </c>
      <c r="Q22" s="3"/>
      <c r="R22" s="2">
        <v>814.38</v>
      </c>
      <c r="S22" s="3"/>
      <c r="T22" s="2">
        <v>88.38</v>
      </c>
      <c r="U22" s="3"/>
      <c r="V22" s="2">
        <v>540</v>
      </c>
      <c r="W22" s="3"/>
      <c r="X22" s="2">
        <v>0</v>
      </c>
      <c r="Y22" s="3"/>
      <c r="Z22" s="2">
        <v>553.15</v>
      </c>
      <c r="AA22" s="3"/>
      <c r="AB22" s="2">
        <v>0</v>
      </c>
      <c r="AC22" s="3"/>
      <c r="AD22" s="2">
        <f t="shared" si="1"/>
        <v>3602.14</v>
      </c>
    </row>
    <row r="23" spans="1:30" x14ac:dyDescent="0.25">
      <c r="A23" s="1"/>
      <c r="B23" s="1"/>
      <c r="C23" s="1"/>
      <c r="D23" s="1"/>
      <c r="E23" s="1" t="s">
        <v>23</v>
      </c>
      <c r="F23" s="2">
        <v>3208.33</v>
      </c>
      <c r="G23" s="3"/>
      <c r="H23" s="2">
        <v>3208.33</v>
      </c>
      <c r="I23" s="3"/>
      <c r="J23" s="2">
        <v>3208.33</v>
      </c>
      <c r="K23" s="3"/>
      <c r="L23" s="2">
        <v>3208.33</v>
      </c>
      <c r="M23" s="3"/>
      <c r="N23" s="2">
        <v>3208.33</v>
      </c>
      <c r="O23" s="3"/>
      <c r="P23" s="2">
        <v>3208.33</v>
      </c>
      <c r="Q23" s="3"/>
      <c r="R23" s="2">
        <v>3208.33</v>
      </c>
      <c r="S23" s="3"/>
      <c r="T23" s="2">
        <v>3233.33</v>
      </c>
      <c r="U23" s="3"/>
      <c r="V23" s="2">
        <v>3208.33</v>
      </c>
      <c r="W23" s="3"/>
      <c r="X23" s="2">
        <v>3208.33</v>
      </c>
      <c r="Y23" s="3"/>
      <c r="Z23" s="2">
        <v>3208.33</v>
      </c>
      <c r="AA23" s="3"/>
      <c r="AB23" s="2">
        <v>3208.33</v>
      </c>
      <c r="AC23" s="3"/>
      <c r="AD23" s="2">
        <f>ROUND(SUM(F23:AB23),5)</f>
        <v>38524.959999999999</v>
      </c>
    </row>
    <row r="24" spans="1:30" ht="15.75" thickBot="1" x14ac:dyDescent="0.3">
      <c r="A24" s="1"/>
      <c r="B24" s="1"/>
      <c r="C24" s="1"/>
      <c r="D24" s="1"/>
      <c r="E24" s="1" t="s">
        <v>34</v>
      </c>
      <c r="F24" s="2">
        <v>635.29999999999995</v>
      </c>
      <c r="G24" s="3"/>
      <c r="H24" s="2">
        <v>705.22</v>
      </c>
      <c r="I24" s="3"/>
      <c r="J24" s="2">
        <v>209.29</v>
      </c>
      <c r="K24" s="3"/>
      <c r="L24" s="2">
        <v>540.36</v>
      </c>
      <c r="M24" s="3"/>
      <c r="N24" s="2">
        <v>397.59</v>
      </c>
      <c r="O24" s="3"/>
      <c r="P24" s="2">
        <v>188.76</v>
      </c>
      <c r="Q24" s="3"/>
      <c r="R24" s="2">
        <v>373.94</v>
      </c>
      <c r="S24" s="3"/>
      <c r="T24" s="2">
        <v>258.41000000000003</v>
      </c>
      <c r="U24" s="3"/>
      <c r="V24" s="2">
        <v>995.74</v>
      </c>
      <c r="W24" s="3"/>
      <c r="X24" s="2">
        <v>458.76</v>
      </c>
      <c r="Y24" s="3"/>
      <c r="Z24" s="2">
        <v>490.64</v>
      </c>
      <c r="AA24" s="3"/>
      <c r="AB24" s="2">
        <v>746.38</v>
      </c>
      <c r="AC24" s="3"/>
      <c r="AD24" s="2">
        <f t="shared" si="1"/>
        <v>6000.39</v>
      </c>
    </row>
    <row r="25" spans="1:30" ht="15.75" thickBot="1" x14ac:dyDescent="0.3">
      <c r="A25" s="1"/>
      <c r="B25" s="1"/>
      <c r="C25" s="1"/>
      <c r="D25" s="1" t="s">
        <v>36</v>
      </c>
      <c r="E25" s="1"/>
      <c r="F25" s="5">
        <f>ROUND(SUM(F10:F24),5)</f>
        <v>5626.78</v>
      </c>
      <c r="G25" s="3"/>
      <c r="H25" s="5">
        <f>ROUND(SUM(H10:H24),5)</f>
        <v>5444.7</v>
      </c>
      <c r="I25" s="3"/>
      <c r="J25" s="5">
        <f>ROUND(SUM(J10:J24),5)</f>
        <v>5802.93</v>
      </c>
      <c r="K25" s="3"/>
      <c r="L25" s="5">
        <f>ROUND(SUM(L10:L24),5)</f>
        <v>7141.17</v>
      </c>
      <c r="M25" s="3"/>
      <c r="N25" s="5">
        <f>ROUND(SUM(N10:N24),5)</f>
        <v>7566.99</v>
      </c>
      <c r="O25" s="3"/>
      <c r="P25" s="5">
        <f>ROUND(SUM(P10:P24),5)</f>
        <v>6712.4</v>
      </c>
      <c r="Q25" s="3"/>
      <c r="R25" s="5">
        <f>ROUND(SUM(R10:R24),5)</f>
        <v>7248.03</v>
      </c>
      <c r="S25" s="3"/>
      <c r="T25" s="5">
        <f>ROUND(SUM(T10:T24),5)</f>
        <v>6167.9</v>
      </c>
      <c r="U25" s="3"/>
      <c r="V25" s="5">
        <f>ROUND(SUM(V10:V24),5)</f>
        <v>4760.45</v>
      </c>
      <c r="W25" s="3"/>
      <c r="X25" s="5">
        <f>ROUND(SUM(X10:X24),5)</f>
        <v>4401.47</v>
      </c>
      <c r="Y25" s="3"/>
      <c r="Z25" s="5">
        <f>ROUND(SUM(Z10:Z24),5)</f>
        <v>9177.73</v>
      </c>
      <c r="AA25" s="3"/>
      <c r="AB25" s="5">
        <f>ROUND(SUM(AB10:AB24),5)</f>
        <v>5986.04</v>
      </c>
      <c r="AC25" s="3"/>
      <c r="AD25" s="5">
        <f t="shared" si="1"/>
        <v>76036.59</v>
      </c>
    </row>
    <row r="26" spans="1:30" x14ac:dyDescent="0.25">
      <c r="A26" s="1"/>
      <c r="B26" s="1" t="s">
        <v>37</v>
      </c>
      <c r="C26" s="1"/>
      <c r="D26" s="1"/>
      <c r="E26" s="1"/>
      <c r="F26" s="2">
        <f>ROUND(F2+F9-F25,5)</f>
        <v>12973.9</v>
      </c>
      <c r="G26" s="3"/>
      <c r="H26" s="2">
        <f>ROUND(H2+H9-H25,5)</f>
        <v>13155.98</v>
      </c>
      <c r="I26" s="3"/>
      <c r="J26" s="2">
        <f>ROUND(J2+J9-J25,5)</f>
        <v>9840.69</v>
      </c>
      <c r="K26" s="3"/>
      <c r="L26" s="2">
        <f>ROUND(L2+L9-L25,5)</f>
        <v>12916.14</v>
      </c>
      <c r="M26" s="3"/>
      <c r="N26" s="2">
        <f>ROUND(N2+N9-N25,5)</f>
        <v>16228.96</v>
      </c>
      <c r="O26" s="3"/>
      <c r="P26" s="2">
        <f>ROUND(P2+P9-P25,5)</f>
        <v>13162.53</v>
      </c>
      <c r="Q26" s="3"/>
      <c r="R26" s="2">
        <f>ROUND(R2+R9-R25,5)</f>
        <v>17621.41</v>
      </c>
      <c r="S26" s="3"/>
      <c r="T26" s="2">
        <f>ROUND(T2+T9-T25,5)</f>
        <v>15716.17</v>
      </c>
      <c r="U26" s="3"/>
      <c r="V26" s="2">
        <f>ROUND(V2+V9-V25,5)</f>
        <v>16192.37</v>
      </c>
      <c r="W26" s="3"/>
      <c r="X26" s="2">
        <f>ROUND(X2+X9-X25,5)</f>
        <v>16677.23</v>
      </c>
      <c r="Y26" s="3"/>
      <c r="Z26" s="2">
        <f>ROUND(Z2+Z9-Z25,5)</f>
        <v>11900.97</v>
      </c>
      <c r="AA26" s="3"/>
      <c r="AB26" s="2">
        <f>ROUND(AB2+AB9-AB25,5)</f>
        <v>15440.81</v>
      </c>
      <c r="AC26" s="3"/>
      <c r="AD26" s="2">
        <f t="shared" si="1"/>
        <v>171827.16</v>
      </c>
    </row>
    <row r="28" spans="1:30" x14ac:dyDescent="0.25">
      <c r="E28" s="10" t="s">
        <v>39</v>
      </c>
      <c r="F28" s="11" t="s">
        <v>38</v>
      </c>
    </row>
    <row r="29" spans="1:30" x14ac:dyDescent="0.25">
      <c r="F29" s="11" t="s">
        <v>40</v>
      </c>
    </row>
    <row r="30" spans="1:30" x14ac:dyDescent="0.25">
      <c r="E30" s="10" t="s">
        <v>42</v>
      </c>
      <c r="F30" s="11" t="s">
        <v>41</v>
      </c>
    </row>
    <row r="31" spans="1:30" x14ac:dyDescent="0.25">
      <c r="E31" s="12" t="s">
        <v>43</v>
      </c>
      <c r="F31" s="11" t="s">
        <v>44</v>
      </c>
    </row>
  </sheetData>
  <pageMargins left="0.7" right="0.7" top="0.75" bottom="0.75" header="0.1" footer="0.3"/>
  <pageSetup scale="75" fitToHeight="0" orientation="landscape" r:id="rId1"/>
  <headerFooter>
    <oddHeader>&amp;L&amp;"Arial,Bold"&amp;8 Accrual Basis&amp;C&amp;"Arial,Bold"&amp;12 Villages @ Anson, LLC
&amp;"Arial,Bold"&amp;14 Profit &amp;&amp; Loss
&amp;"Arial,Bold"&amp;10 October 2017 through September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Villages I P&amp;L</vt:lpstr>
      <vt:lpstr>'Villages I P&amp;L'!Print_Titles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Wirthwein</dc:creator>
  <cp:lastModifiedBy>Andrea Wirthwein</cp:lastModifiedBy>
  <cp:lastPrinted>2018-10-04T17:20:52Z</cp:lastPrinted>
  <dcterms:created xsi:type="dcterms:W3CDTF">2018-10-04T17:19:53Z</dcterms:created>
  <dcterms:modified xsi:type="dcterms:W3CDTF">2018-10-19T13:32:42Z</dcterms:modified>
</cp:coreProperties>
</file>