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BS\RedirectedFolders\awirthwein\Desktop\Villages Box\"/>
    </mc:Choice>
  </mc:AlternateContent>
  <bookViews>
    <workbookView xWindow="0" yWindow="0" windowWidth="21570" windowHeight="10215"/>
  </bookViews>
  <sheets>
    <sheet name="Villages IV P&amp;L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'Villages IV P&amp;L'!$A:$F,'Villages IV P&amp;L'!$1:$1</definedName>
    <definedName name="QB_COLUMN_2921" localSheetId="0" hidden="1">'Villages IV P&amp;L'!$G$1</definedName>
    <definedName name="QB_COLUMN_29210" localSheetId="0" hidden="1">'Villages IV P&amp;L'!$Y$1</definedName>
    <definedName name="QB_COLUMN_29211" localSheetId="0" hidden="1">'Villages IV P&amp;L'!$AA$1</definedName>
    <definedName name="QB_COLUMN_29212" localSheetId="0" hidden="1">'Villages IV P&amp;L'!$AC$1</definedName>
    <definedName name="QB_COLUMN_2922" localSheetId="0" hidden="1">'Villages IV P&amp;L'!$I$1</definedName>
    <definedName name="QB_COLUMN_2923" localSheetId="0" hidden="1">'Villages IV P&amp;L'!$K$1</definedName>
    <definedName name="QB_COLUMN_2924" localSheetId="0" hidden="1">'Villages IV P&amp;L'!$M$1</definedName>
    <definedName name="QB_COLUMN_2925" localSheetId="0" hidden="1">'Villages IV P&amp;L'!$O$1</definedName>
    <definedName name="QB_COLUMN_2926" localSheetId="0" hidden="1">'Villages IV P&amp;L'!$Q$1</definedName>
    <definedName name="QB_COLUMN_2927" localSheetId="0" hidden="1">'Villages IV P&amp;L'!$S$1</definedName>
    <definedName name="QB_COLUMN_2928" localSheetId="0" hidden="1">'Villages IV P&amp;L'!$U$1</definedName>
    <definedName name="QB_COLUMN_2929" localSheetId="0" hidden="1">'Villages IV P&amp;L'!$W$1</definedName>
    <definedName name="QB_COLUMN_2930" localSheetId="0" hidden="1">'Villages IV P&amp;L'!$AE$1</definedName>
    <definedName name="QB_DATA_0" localSheetId="0" hidden="1">'Villages IV P&amp;L'!$5:$5,'Villages IV P&amp;L'!#REF!,'Villages IV P&amp;L'!$6:$6,'Villages IV P&amp;L'!$4:$4,'Villages IV P&amp;L'!$10:$10,'Villages IV P&amp;L'!$11:$11,'Villages IV P&amp;L'!#REF!,'Villages IV P&amp;L'!$12:$12,'Villages IV P&amp;L'!$13:$13,'Villages IV P&amp;L'!$14:$14,'Villages IV P&amp;L'!#REF!,'Villages IV P&amp;L'!$15:$15,'Villages IV P&amp;L'!$16:$16,'Villages IV P&amp;L'!$18:$18,'Villages IV P&amp;L'!$19:$19,'Villages IV P&amp;L'!$21:$21</definedName>
    <definedName name="QB_DATA_1" localSheetId="0" hidden="1">'Villages IV P&amp;L'!$22:$22,'Villages IV P&amp;L'!$23:$23,'Villages IV P&amp;L'!$24:$24,'Villages IV P&amp;L'!$25:$25,'Villages IV P&amp;L'!$26:$26,'Villages IV P&amp;L'!$27:$27,'Villages IV P&amp;L'!#REF!,'Villages IV P&amp;L'!#REF!,'Villages IV P&amp;L'!#REF!</definedName>
    <definedName name="QB_FORMULA_0" localSheetId="0" hidden="1">'Villages IV P&amp;L'!$AE$5,'Villages IV P&amp;L'!#REF!,'Villages IV P&amp;L'!$AE$6,'Villages IV P&amp;L'!$AE$4,'Villages IV P&amp;L'!$G$7,'Villages IV P&amp;L'!$I$7,'Villages IV P&amp;L'!$K$7,'Villages IV P&amp;L'!$M$7,'Villages IV P&amp;L'!$O$7,'Villages IV P&amp;L'!$Q$7,'Villages IV P&amp;L'!$S$7,'Villages IV P&amp;L'!$U$7,'Villages IV P&amp;L'!$W$7,'Villages IV P&amp;L'!$Y$7,'Villages IV P&amp;L'!$AA$7,'Villages IV P&amp;L'!$AC$7</definedName>
    <definedName name="QB_FORMULA_1" localSheetId="0" hidden="1">'Villages IV P&amp;L'!$AE$7,'Villages IV P&amp;L'!$G$8,'Villages IV P&amp;L'!$I$8,'Villages IV P&amp;L'!$K$8,'Villages IV P&amp;L'!$M$8,'Villages IV P&amp;L'!$O$8,'Villages IV P&amp;L'!$Q$8,'Villages IV P&amp;L'!$S$8,'Villages IV P&amp;L'!$U$8,'Villages IV P&amp;L'!$W$8,'Villages IV P&amp;L'!$Y$8,'Villages IV P&amp;L'!$AA$8,'Villages IV P&amp;L'!$AC$8,'Villages IV P&amp;L'!$AE$8,'Villages IV P&amp;L'!$AE$10,'Villages IV P&amp;L'!$AE$11</definedName>
    <definedName name="QB_FORMULA_2" localSheetId="0" hidden="1">'Villages IV P&amp;L'!#REF!,'Villages IV P&amp;L'!$AE$12,'Villages IV P&amp;L'!$AE$13,'Villages IV P&amp;L'!$AE$14,'Villages IV P&amp;L'!#REF!,'Villages IV P&amp;L'!$AE$15,'Villages IV P&amp;L'!$AE$16,'Villages IV P&amp;L'!$AE$18,'Villages IV P&amp;L'!$AE$19,'Villages IV P&amp;L'!$G$20,'Villages IV P&amp;L'!$I$20,'Villages IV P&amp;L'!$K$20,'Villages IV P&amp;L'!$M$20,'Villages IV P&amp;L'!$O$20,'Villages IV P&amp;L'!$Q$20,'Villages IV P&amp;L'!$S$20</definedName>
    <definedName name="QB_FORMULA_3" localSheetId="0" hidden="1">'Villages IV P&amp;L'!$U$20,'Villages IV P&amp;L'!$W$20,'Villages IV P&amp;L'!$Y$20,'Villages IV P&amp;L'!$AA$20,'Villages IV P&amp;L'!$AC$20,'Villages IV P&amp;L'!$AE$20,'Villages IV P&amp;L'!$AE$21,'Villages IV P&amp;L'!$AE$22,'Villages IV P&amp;L'!$AE$23,'Villages IV P&amp;L'!$AE$24,'Villages IV P&amp;L'!$AE$25,'Villages IV P&amp;L'!$AE$26,'Villages IV P&amp;L'!$AE$27,'Villages IV P&amp;L'!$G$28,'Villages IV P&amp;L'!$I$28,'Villages IV P&amp;L'!$K$28</definedName>
    <definedName name="QB_FORMULA_4" localSheetId="0" hidden="1">'Villages IV P&amp;L'!$M$28,'Villages IV P&amp;L'!$O$28,'Villages IV P&amp;L'!$Q$28,'Villages IV P&amp;L'!$S$28,'Villages IV P&amp;L'!$U$28,'Villages IV P&amp;L'!$W$28,'Villages IV P&amp;L'!$Y$28,'Villages IV P&amp;L'!$AA$28,'Villages IV P&amp;L'!$AC$28,'Villages IV P&amp;L'!$AE$28,'Villages IV P&amp;L'!$G$29,'Villages IV P&amp;L'!$I$29,'Villages IV P&amp;L'!$K$29,'Villages IV P&amp;L'!$M$29,'Villages IV P&amp;L'!$O$29,'Villages IV P&amp;L'!$Q$29</definedName>
    <definedName name="QB_FORMULA_5" localSheetId="0" hidden="1">'Villages IV P&amp;L'!$S$29,'Villages IV P&amp;L'!$U$29,'Villages IV P&amp;L'!$W$29,'Villages IV P&amp;L'!$Y$29,'Villages IV P&amp;L'!$AA$29,'Villages IV P&amp;L'!$AC$29,'Villages IV P&amp;L'!$AE$29,'Villages IV P&amp;L'!#REF!,'Villages IV P&amp;L'!#REF!,'Villages IV P&amp;L'!#REF!,'Villages IV P&amp;L'!#REF!,'Villages IV P&amp;L'!#REF!,'Villages IV P&amp;L'!#REF!,'Villages IV P&amp;L'!#REF!,'Villages IV P&amp;L'!#REF!,'Villages IV P&amp;L'!#REF!</definedName>
    <definedName name="QB_FORMULA_6" localSheetId="0" hidden="1">'Villages IV P&amp;L'!#REF!,'Villages IV P&amp;L'!#REF!,'Villages IV P&amp;L'!#REF!,'Villages IV P&amp;L'!#REF!,'Villages IV P&amp;L'!#REF!,'Villages IV P&amp;L'!#REF!,'Villages IV P&amp;L'!#REF!,'Villages IV P&amp;L'!#REF!,'Villages IV P&amp;L'!#REF!,'Villages IV P&amp;L'!#REF!,'Villages IV P&amp;L'!#REF!,'Villages IV P&amp;L'!#REF!,'Villages IV P&amp;L'!#REF!,'Villages IV P&amp;L'!#REF!,'Villages IV P&amp;L'!#REF!,'Villages IV P&amp;L'!#REF!</definedName>
    <definedName name="QB_FORMULA_7" localSheetId="0" hidden="1">'Villages IV P&amp;L'!#REF!,'Villages IV P&amp;L'!#REF!,'Villages IV P&amp;L'!#REF!,'Villages IV P&amp;L'!#REF!,'Villages IV P&amp;L'!#REF!,'Villages IV P&amp;L'!#REF!,'Villages IV P&amp;L'!#REF!,'Villages IV P&amp;L'!#REF!,'Villages IV P&amp;L'!#REF!,'Villages IV P&amp;L'!#REF!,'Villages IV P&amp;L'!#REF!,'Villages IV P&amp;L'!#REF!,'Villages IV P&amp;L'!#REF!,'Villages IV P&amp;L'!#REF!,'Villages IV P&amp;L'!#REF!,'Villages IV P&amp;L'!#REF!</definedName>
    <definedName name="QB_FORMULA_8" localSheetId="0" hidden="1">'Villages IV P&amp;L'!#REF!</definedName>
    <definedName name="QB_ROW_12240" localSheetId="0" hidden="1">'Villages IV P&amp;L'!$E$14</definedName>
    <definedName name="QB_ROW_140240" localSheetId="0" hidden="1">'Villages IV P&amp;L'!$E$4</definedName>
    <definedName name="QB_ROW_141240" localSheetId="0" hidden="1">'Villages IV P&amp;L'!$E$6</definedName>
    <definedName name="QB_ROW_14240" localSheetId="0" hidden="1">'Villages IV P&amp;L'!#REF!</definedName>
    <definedName name="QB_ROW_143240" localSheetId="0" hidden="1">'Villages IV P&amp;L'!$E$22</definedName>
    <definedName name="QB_ROW_145240" localSheetId="0" hidden="1">'Villages IV P&amp;L'!#REF!</definedName>
    <definedName name="QB_ROW_146240" localSheetId="0" hidden="1">'Villages IV P&amp;L'!$E$26</definedName>
    <definedName name="QB_ROW_147240" localSheetId="0" hidden="1">'Villages IV P&amp;L'!$E$15</definedName>
    <definedName name="QB_ROW_150240" localSheetId="0" hidden="1">'Villages IV P&amp;L'!$E$13</definedName>
    <definedName name="QB_ROW_151240" localSheetId="0" hidden="1">'Villages IV P&amp;L'!$E$21</definedName>
    <definedName name="QB_ROW_152240" localSheetId="0" hidden="1">'Villages IV P&amp;L'!$E$10</definedName>
    <definedName name="QB_ROW_155040" localSheetId="0" hidden="1">'Villages IV P&amp;L'!$E$17</definedName>
    <definedName name="QB_ROW_155250" localSheetId="0" hidden="1">'Villages IV P&amp;L'!$F$19</definedName>
    <definedName name="QB_ROW_155340" localSheetId="0" hidden="1">'Villages IV P&amp;L'!$E$20</definedName>
    <definedName name="QB_ROW_156240" localSheetId="0" hidden="1">'Villages IV P&amp;L'!$E$24</definedName>
    <definedName name="QB_ROW_158230" localSheetId="0" hidden="1">'Villages IV P&amp;L'!#REF!</definedName>
    <definedName name="QB_ROW_16240" localSheetId="0" hidden="1">'Villages IV P&amp;L'!$E$16</definedName>
    <definedName name="QB_ROW_17230" localSheetId="0" hidden="1">'Villages IV P&amp;L'!#REF!</definedName>
    <definedName name="QB_ROW_176240" localSheetId="0" hidden="1">'Villages IV P&amp;L'!#REF!</definedName>
    <definedName name="QB_ROW_18301" localSheetId="0" hidden="1">'Villages IV P&amp;L'!#REF!</definedName>
    <definedName name="QB_ROW_183240" localSheetId="0" hidden="1">'Villages IV P&amp;L'!$E$5</definedName>
    <definedName name="QB_ROW_186250" localSheetId="0" hidden="1">'Villages IV P&amp;L'!$F$18</definedName>
    <definedName name="QB_ROW_188230" localSheetId="0" hidden="1">'Villages IV P&amp;L'!#REF!</definedName>
    <definedName name="QB_ROW_19011" localSheetId="0" hidden="1">'Villages IV P&amp;L'!$B$2</definedName>
    <definedName name="QB_ROW_19240" localSheetId="0" hidden="1">'Villages IV P&amp;L'!$E$23</definedName>
    <definedName name="QB_ROW_19311" localSheetId="0" hidden="1">'Villages IV P&amp;L'!$B$29</definedName>
    <definedName name="QB_ROW_20031" localSheetId="0" hidden="1">'Villages IV P&amp;L'!$D$3</definedName>
    <definedName name="QB_ROW_20331" localSheetId="0" hidden="1">'Villages IV P&amp;L'!$D$7</definedName>
    <definedName name="QB_ROW_21031" localSheetId="0" hidden="1">'Villages IV P&amp;L'!$D$9</definedName>
    <definedName name="QB_ROW_21331" localSheetId="0" hidden="1">'Villages IV P&amp;L'!$D$28</definedName>
    <definedName name="QB_ROW_22011" localSheetId="0" hidden="1">'Villages IV P&amp;L'!#REF!</definedName>
    <definedName name="QB_ROW_22311" localSheetId="0" hidden="1">'Villages IV P&amp;L'!#REF!</definedName>
    <definedName name="QB_ROW_24021" localSheetId="0" hidden="1">'Villages IV P&amp;L'!#REF!</definedName>
    <definedName name="QB_ROW_24240" localSheetId="0" hidden="1">'Villages IV P&amp;L'!$E$25</definedName>
    <definedName name="QB_ROW_24321" localSheetId="0" hidden="1">'Villages IV P&amp;L'!#REF!</definedName>
    <definedName name="QB_ROW_26240" localSheetId="0" hidden="1">'Villages IV P&amp;L'!$E$27</definedName>
    <definedName name="QB_ROW_8240" localSheetId="0" hidden="1">'Villages IV P&amp;L'!$E$11</definedName>
    <definedName name="QB_ROW_86321" localSheetId="0" hidden="1">'Villages IV P&amp;L'!$C$8</definedName>
    <definedName name="QB_ROW_9240" localSheetId="0" hidden="1">'Villages IV P&amp;L'!$E$12</definedName>
    <definedName name="QBCANSUPPORTUPDATE" localSheetId="0">TRUE</definedName>
    <definedName name="QBCOMPANYFILENAME" localSheetId="0">"H:\Villages @ Anson IV, LLC\Villages@Anson IV LLC.QBW"</definedName>
    <definedName name="QBENDDATE" localSheetId="0">20180930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"59813f4371894dbaa64f613d6fab7164"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20171001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4" i="1" l="1"/>
  <c r="AE27" i="1" l="1"/>
  <c r="AE26" i="1"/>
  <c r="AE25" i="1"/>
  <c r="AE24" i="1"/>
  <c r="AE23" i="1"/>
  <c r="AE22" i="1"/>
  <c r="AE21" i="1"/>
  <c r="AC20" i="1"/>
  <c r="AC28" i="1" s="1"/>
  <c r="AA20" i="1"/>
  <c r="AA28" i="1" s="1"/>
  <c r="Y20" i="1"/>
  <c r="Y28" i="1" s="1"/>
  <c r="W20" i="1"/>
  <c r="W28" i="1" s="1"/>
  <c r="U20" i="1"/>
  <c r="U28" i="1" s="1"/>
  <c r="S20" i="1"/>
  <c r="S28" i="1" s="1"/>
  <c r="Q20" i="1"/>
  <c r="Q28" i="1" s="1"/>
  <c r="O20" i="1"/>
  <c r="O28" i="1" s="1"/>
  <c r="M20" i="1"/>
  <c r="M28" i="1" s="1"/>
  <c r="K20" i="1"/>
  <c r="K28" i="1" s="1"/>
  <c r="I20" i="1"/>
  <c r="I28" i="1" s="1"/>
  <c r="G20" i="1"/>
  <c r="G28" i="1" s="1"/>
  <c r="AE19" i="1"/>
  <c r="AE18" i="1"/>
  <c r="AE16" i="1"/>
  <c r="AE15" i="1"/>
  <c r="AE13" i="1"/>
  <c r="AE12" i="1"/>
  <c r="AE11" i="1"/>
  <c r="AE10" i="1"/>
  <c r="AC7" i="1"/>
  <c r="AC8" i="1" s="1"/>
  <c r="AA7" i="1"/>
  <c r="AA8" i="1" s="1"/>
  <c r="Y7" i="1"/>
  <c r="Y8" i="1" s="1"/>
  <c r="W7" i="1"/>
  <c r="W8" i="1" s="1"/>
  <c r="W29" i="1" s="1"/>
  <c r="U7" i="1"/>
  <c r="U8" i="1" s="1"/>
  <c r="S7" i="1"/>
  <c r="S8" i="1" s="1"/>
  <c r="Q7" i="1"/>
  <c r="Q8" i="1" s="1"/>
  <c r="O7" i="1"/>
  <c r="O8" i="1" s="1"/>
  <c r="O29" i="1" s="1"/>
  <c r="M7" i="1"/>
  <c r="M8" i="1" s="1"/>
  <c r="K7" i="1"/>
  <c r="K8" i="1" s="1"/>
  <c r="I7" i="1"/>
  <c r="I8" i="1" s="1"/>
  <c r="G7" i="1"/>
  <c r="G8" i="1" s="1"/>
  <c r="AE4" i="1"/>
  <c r="AE6" i="1"/>
  <c r="AE5" i="1"/>
  <c r="M29" i="1" l="1"/>
  <c r="U29" i="1"/>
  <c r="AC29" i="1"/>
  <c r="AE8" i="1"/>
  <c r="G29" i="1"/>
  <c r="I29" i="1"/>
  <c r="Q29" i="1"/>
  <c r="K29" i="1"/>
  <c r="S29" i="1"/>
  <c r="AA29" i="1"/>
  <c r="Y29" i="1"/>
  <c r="AE28" i="1"/>
  <c r="AE7" i="1"/>
  <c r="AE20" i="1"/>
  <c r="AE29" i="1" l="1"/>
</calcChain>
</file>

<file path=xl/sharedStrings.xml><?xml version="1.0" encoding="utf-8"?>
<sst xmlns="http://schemas.openxmlformats.org/spreadsheetml/2006/main" count="48" uniqueCount="48">
  <si>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</si>
  <si>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</si>
  <si>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</si>
  <si>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</si>
  <si>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</si>
  <si>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</si>
  <si>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</si>
  <si>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</si>
  <si>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</si>
  <si>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</si>
  <si>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</si>
  <si>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</si>
  <si>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TOTAL</t>
  </si>
  <si>
    <t>Ordinary Income/Expense</t>
  </si>
  <si>
    <t>Income</t>
  </si>
  <si>
    <t>CAM</t>
  </si>
  <si>
    <t>Other Income</t>
  </si>
  <si>
    <t>Rental Income</t>
  </si>
  <si>
    <t>Total Income</t>
  </si>
  <si>
    <t>Gross Profit</t>
  </si>
  <si>
    <t>Expense</t>
  </si>
  <si>
    <t>Administrative</t>
  </si>
  <si>
    <t>Advertising and Promotion</t>
  </si>
  <si>
    <t>Automobile Expense</t>
  </si>
  <si>
    <t>Commissions</t>
  </si>
  <si>
    <t>Computer and Internet Expenses</t>
  </si>
  <si>
    <t>Duke CAM</t>
  </si>
  <si>
    <t>Insurance Expense</t>
  </si>
  <si>
    <t>Landscaping and Groundskeeping</t>
  </si>
  <si>
    <t>Snow Removal</t>
  </si>
  <si>
    <t>Landscaping and Groundskeeping - Other</t>
  </si>
  <si>
    <t>Total Landscaping and Groundskeeping</t>
  </si>
  <si>
    <t>Legal Fees</t>
  </si>
  <si>
    <t>Miscellaneous</t>
  </si>
  <si>
    <t>Office Supplies</t>
  </si>
  <si>
    <t>Property Management Fees</t>
  </si>
  <si>
    <t>Repairs and Maintenance</t>
  </si>
  <si>
    <t>Taxes - Property</t>
  </si>
  <si>
    <t>Utilities</t>
  </si>
  <si>
    <t>Total Expense</t>
  </si>
  <si>
    <t>Net Ordinary Income</t>
  </si>
  <si>
    <t>October 2017 Rental Income</t>
  </si>
  <si>
    <t>Valvoline 2 Months</t>
  </si>
  <si>
    <t>November 2017 Rental Income</t>
  </si>
  <si>
    <t>Noble Romans Pro-rated Rent</t>
  </si>
  <si>
    <t xml:space="preserve">Notes: </t>
  </si>
  <si>
    <t>August 2018 Property Mgmt Fees</t>
  </si>
  <si>
    <t>January - August 2018 Property Management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</si>
</sst>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34"/>
  <sheetViews>
    <sheetView tabSelected="1" workbookViewId="0">
      <pane xSplit="6" ySplit="1" topLeftCell="G17" activePane="bottomRight" state="frozenSplit"/>
      <selection pane="topRight" activeCell="G1" sqref="G1"/>
      <selection pane="bottomLeft" activeCell="A2" sqref="A2"/>
      <selection pane="bottomRight" activeCell="F18" sqref="F18"/>
    </sheetView>
  </sheetViews>
  <sheetFormatPr defaultRowHeight="15" x14ac:dyDescent="0.25"/>
  <cols>
    <col min="1" max="5" width="3" style="11" customWidth="1"/>
    <col min="6" max="6" width="34.7109375" style="11" customWidth="1"/>
    <col min="7" max="7" width="8.42578125" style="12" bestFit="1" customWidth="1"/>
    <col min="8" max="8" width="2.28515625" style="12" customWidth="1"/>
    <col min="9" max="9" width="7" style="12" bestFit="1" customWidth="1"/>
    <col min="10" max="10" width="2.28515625" style="12" customWidth="1"/>
    <col min="11" max="11" width="9.28515625" style="12" bestFit="1" customWidth="1"/>
    <col min="12" max="12" width="2.28515625" style="12" customWidth="1"/>
    <col min="13" max="13" width="7.85546875" style="12" bestFit="1" customWidth="1"/>
    <col min="14" max="14" width="2.28515625" style="12" customWidth="1"/>
    <col min="15" max="15" width="8.42578125" style="12" bestFit="1" customWidth="1"/>
    <col min="16" max="16" width="2.28515625" style="12" customWidth="1"/>
    <col min="17" max="17" width="8.42578125" style="12" bestFit="1" customWidth="1"/>
    <col min="18" max="18" width="2.28515625" style="12" customWidth="1"/>
    <col min="19" max="19" width="8.42578125" style="12" bestFit="1" customWidth="1"/>
    <col min="20" max="20" width="2.28515625" style="12" customWidth="1"/>
    <col min="21" max="21" width="8.42578125" style="12" bestFit="1" customWidth="1"/>
    <col min="22" max="22" width="2.28515625" style="12" customWidth="1"/>
    <col min="23" max="23" width="8.42578125" style="12" bestFit="1" customWidth="1"/>
    <col min="24" max="24" width="2.28515625" style="12" customWidth="1"/>
    <col min="25" max="25" width="8.42578125" style="12" bestFit="1" customWidth="1"/>
    <col min="26" max="26" width="2.28515625" style="12" customWidth="1"/>
    <col min="27" max="27" width="8.42578125" style="12" bestFit="1" customWidth="1"/>
    <col min="28" max="28" width="2.28515625" style="12" customWidth="1"/>
    <col min="29" max="29" width="8.42578125" style="12" bestFit="1" customWidth="1"/>
    <col min="30" max="30" width="2.28515625" style="12" customWidth="1"/>
    <col min="31" max="31" width="9.28515625" style="12" bestFit="1" customWidth="1"/>
  </cols>
  <sheetData>
    <row r="1" spans="1:31" s="10" customFormat="1" ht="15.75" thickBot="1" x14ac:dyDescent="0.3">
      <c r="A1" s="7"/>
      <c r="B1" s="7"/>
      <c r="C1" s="7"/>
      <c r="D1" s="7"/>
      <c r="E1" s="7"/>
      <c r="F1" s="7"/>
      <c r="G1" s="8" t="s">
        <v>0</v>
      </c>
      <c r="H1" s="9"/>
      <c r="I1" s="8" t="s">
        <v>1</v>
      </c>
      <c r="J1" s="9"/>
      <c r="K1" s="8" t="s">
        <v>2</v>
      </c>
      <c r="L1" s="9"/>
      <c r="M1" s="8" t="s">
        <v>3</v>
      </c>
      <c r="N1" s="9"/>
      <c r="O1" s="8" t="s">
        <v>4</v>
      </c>
      <c r="P1" s="9"/>
      <c r="Q1" s="8" t="s">
        <v>5</v>
      </c>
      <c r="R1" s="9"/>
      <c r="S1" s="8" t="s">
        <v>6</v>
      </c>
      <c r="T1" s="9"/>
      <c r="U1" s="8" t="s">
        <v>7</v>
      </c>
      <c r="V1" s="9"/>
      <c r="W1" s="8" t="s">
        <v>8</v>
      </c>
      <c r="X1" s="9"/>
      <c r="Y1" s="8" t="s">
        <v>9</v>
      </c>
      <c r="Z1" s="9"/>
      <c r="AA1" s="8" t="s">
        <v>10</v>
      </c>
      <c r="AB1" s="9"/>
      <c r="AC1" s="8" t="s">
        <v>11</v>
      </c>
      <c r="AD1" s="9"/>
      <c r="AE1" s="8" t="s">
        <v>12</v>
      </c>
    </row>
    <row r="2" spans="1:31" ht="15.75" thickTop="1" x14ac:dyDescent="0.25">
      <c r="A2" s="1"/>
      <c r="B2" s="1" t="s">
        <v>13</v>
      </c>
      <c r="C2" s="1"/>
      <c r="D2" s="1"/>
      <c r="E2" s="1"/>
      <c r="F2" s="1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  <c r="T2" s="3"/>
      <c r="U2" s="2"/>
      <c r="V2" s="3"/>
      <c r="W2" s="2"/>
      <c r="X2" s="3"/>
      <c r="Y2" s="2"/>
      <c r="Z2" s="3"/>
      <c r="AA2" s="2"/>
      <c r="AB2" s="3"/>
      <c r="AC2" s="2"/>
      <c r="AD2" s="3"/>
      <c r="AE2" s="2"/>
    </row>
    <row r="3" spans="1:31" x14ac:dyDescent="0.25">
      <c r="A3" s="1"/>
      <c r="B3" s="1"/>
      <c r="C3" s="1"/>
      <c r="D3" s="1" t="s">
        <v>14</v>
      </c>
      <c r="E3" s="1"/>
      <c r="F3" s="1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3"/>
      <c r="S3" s="2"/>
      <c r="T3" s="3"/>
      <c r="U3" s="2"/>
      <c r="V3" s="3"/>
      <c r="W3" s="2"/>
      <c r="X3" s="3"/>
      <c r="Y3" s="2"/>
      <c r="Z3" s="3"/>
      <c r="AA3" s="2"/>
      <c r="AB3" s="3"/>
      <c r="AC3" s="2"/>
      <c r="AD3" s="3"/>
      <c r="AE3" s="2"/>
    </row>
    <row r="4" spans="1:31" x14ac:dyDescent="0.25">
      <c r="A4" s="1"/>
      <c r="B4" s="1"/>
      <c r="C4" s="1"/>
      <c r="D4" s="1"/>
      <c r="E4" s="1" t="s">
        <v>17</v>
      </c>
      <c r="F4" s="1"/>
      <c r="G4" s="4">
        <v>14054.9</v>
      </c>
      <c r="H4" s="3"/>
      <c r="I4" s="4">
        <v>5390</v>
      </c>
      <c r="J4" s="3"/>
      <c r="K4" s="4">
        <v>14033</v>
      </c>
      <c r="L4" s="3"/>
      <c r="M4" s="4">
        <v>14033</v>
      </c>
      <c r="N4" s="3"/>
      <c r="O4" s="4">
        <v>21152.65</v>
      </c>
      <c r="P4" s="3"/>
      <c r="Q4" s="4">
        <v>17783</v>
      </c>
      <c r="R4" s="3"/>
      <c r="S4" s="4">
        <v>17783</v>
      </c>
      <c r="T4" s="3"/>
      <c r="U4" s="4">
        <v>22133</v>
      </c>
      <c r="V4" s="3"/>
      <c r="W4" s="4">
        <v>25976.78</v>
      </c>
      <c r="X4" s="3"/>
      <c r="Y4" s="4">
        <v>29638.44</v>
      </c>
      <c r="Z4" s="3"/>
      <c r="AA4" s="4">
        <v>30451.34</v>
      </c>
      <c r="AB4" s="3"/>
      <c r="AC4" s="4">
        <v>30451.34</v>
      </c>
      <c r="AD4" s="3"/>
      <c r="AE4" s="4">
        <f>ROUND(SUM(G4:AC4),5)</f>
        <v>242880.45</v>
      </c>
    </row>
    <row r="5" spans="1:31" x14ac:dyDescent="0.25">
      <c r="A5" s="1"/>
      <c r="B5" s="1"/>
      <c r="C5" s="1"/>
      <c r="D5" s="1"/>
      <c r="E5" s="1" t="s">
        <v>15</v>
      </c>
      <c r="F5" s="1"/>
      <c r="G5" s="2">
        <v>0</v>
      </c>
      <c r="H5" s="3"/>
      <c r="I5" s="2">
        <v>0</v>
      </c>
      <c r="J5" s="3"/>
      <c r="K5" s="2">
        <v>2100</v>
      </c>
      <c r="L5" s="3"/>
      <c r="M5" s="2">
        <v>2100</v>
      </c>
      <c r="N5" s="3"/>
      <c r="O5" s="2">
        <v>4398.21</v>
      </c>
      <c r="P5" s="3"/>
      <c r="Q5" s="2">
        <v>3287.5</v>
      </c>
      <c r="R5" s="3"/>
      <c r="S5" s="2">
        <v>3287.5</v>
      </c>
      <c r="T5" s="3"/>
      <c r="U5" s="2">
        <v>4712.5</v>
      </c>
      <c r="V5" s="3"/>
      <c r="W5" s="2">
        <v>6016.57</v>
      </c>
      <c r="X5" s="3"/>
      <c r="Y5" s="2">
        <v>7017.06</v>
      </c>
      <c r="Z5" s="3"/>
      <c r="AA5" s="2">
        <v>7234.8</v>
      </c>
      <c r="AB5" s="3"/>
      <c r="AC5" s="2">
        <v>7234.8</v>
      </c>
      <c r="AD5" s="3"/>
      <c r="AE5" s="2">
        <f t="shared" ref="AE5:AE8" si="0">ROUND(SUM(G5:AC5),5)</f>
        <v>47388.94</v>
      </c>
    </row>
    <row r="6" spans="1:31" ht="15.75" thickBot="1" x14ac:dyDescent="0.3">
      <c r="A6" s="1"/>
      <c r="B6" s="1"/>
      <c r="C6" s="1"/>
      <c r="D6" s="1"/>
      <c r="E6" s="1" t="s">
        <v>16</v>
      </c>
      <c r="F6" s="1"/>
      <c r="G6" s="2">
        <v>0</v>
      </c>
      <c r="H6" s="3"/>
      <c r="I6" s="2">
        <v>0</v>
      </c>
      <c r="J6" s="3"/>
      <c r="K6" s="2">
        <v>0</v>
      </c>
      <c r="L6" s="3"/>
      <c r="M6" s="2">
        <v>0</v>
      </c>
      <c r="N6" s="3"/>
      <c r="O6" s="2">
        <v>0</v>
      </c>
      <c r="P6" s="3"/>
      <c r="Q6" s="2">
        <v>0</v>
      </c>
      <c r="R6" s="3"/>
      <c r="S6" s="2">
        <v>66.41</v>
      </c>
      <c r="T6" s="3"/>
      <c r="U6" s="2">
        <v>0</v>
      </c>
      <c r="V6" s="3"/>
      <c r="W6" s="2">
        <v>0</v>
      </c>
      <c r="X6" s="3"/>
      <c r="Y6" s="2">
        <v>0</v>
      </c>
      <c r="Z6" s="3"/>
      <c r="AA6" s="2">
        <v>0</v>
      </c>
      <c r="AB6" s="3"/>
      <c r="AC6" s="2">
        <v>0</v>
      </c>
      <c r="AD6" s="3"/>
      <c r="AE6" s="2">
        <f t="shared" si="0"/>
        <v>66.41</v>
      </c>
    </row>
    <row r="7" spans="1:31" ht="15.75" thickBot="1" x14ac:dyDescent="0.3">
      <c r="A7" s="1"/>
      <c r="B7" s="1"/>
      <c r="C7" s="1"/>
      <c r="D7" s="1" t="s">
        <v>18</v>
      </c>
      <c r="E7" s="1"/>
      <c r="F7" s="1"/>
      <c r="G7" s="5">
        <f>ROUND(SUM(G3:G6),5)</f>
        <v>14054.9</v>
      </c>
      <c r="H7" s="3"/>
      <c r="I7" s="5">
        <f>ROUND(SUM(I3:I6),5)</f>
        <v>5390</v>
      </c>
      <c r="J7" s="3"/>
      <c r="K7" s="5">
        <f>ROUND(SUM(K3:K6),5)</f>
        <v>16133</v>
      </c>
      <c r="L7" s="3"/>
      <c r="M7" s="5">
        <f>ROUND(SUM(M3:M6),5)</f>
        <v>16133</v>
      </c>
      <c r="N7" s="3"/>
      <c r="O7" s="5">
        <f>ROUND(SUM(O3:O6),5)</f>
        <v>25550.86</v>
      </c>
      <c r="P7" s="3"/>
      <c r="Q7" s="5">
        <f>ROUND(SUM(Q3:Q6),5)</f>
        <v>21070.5</v>
      </c>
      <c r="R7" s="3"/>
      <c r="S7" s="5">
        <f>ROUND(SUM(S3:S6),5)</f>
        <v>21136.91</v>
      </c>
      <c r="T7" s="3"/>
      <c r="U7" s="5">
        <f>ROUND(SUM(U3:U6),5)</f>
        <v>26845.5</v>
      </c>
      <c r="V7" s="3"/>
      <c r="W7" s="5">
        <f>ROUND(SUM(W3:W6),5)</f>
        <v>31993.35</v>
      </c>
      <c r="X7" s="3"/>
      <c r="Y7" s="5">
        <f>ROUND(SUM(Y3:Y6),5)</f>
        <v>36655.5</v>
      </c>
      <c r="Z7" s="3"/>
      <c r="AA7" s="5">
        <f>ROUND(SUM(AA3:AA6),5)</f>
        <v>37686.14</v>
      </c>
      <c r="AB7" s="3"/>
      <c r="AC7" s="5">
        <f>ROUND(SUM(AC3:AC6),5)</f>
        <v>37686.14</v>
      </c>
      <c r="AD7" s="3"/>
      <c r="AE7" s="5">
        <f t="shared" si="0"/>
        <v>290335.8</v>
      </c>
    </row>
    <row r="8" spans="1:31" x14ac:dyDescent="0.25">
      <c r="A8" s="1"/>
      <c r="B8" s="1"/>
      <c r="C8" s="1" t="s">
        <v>19</v>
      </c>
      <c r="D8" s="1"/>
      <c r="E8" s="1"/>
      <c r="F8" s="1"/>
      <c r="G8" s="2">
        <f>G7</f>
        <v>14054.9</v>
      </c>
      <c r="H8" s="3"/>
      <c r="I8" s="2">
        <f>I7</f>
        <v>5390</v>
      </c>
      <c r="J8" s="3"/>
      <c r="K8" s="2">
        <f>K7</f>
        <v>16133</v>
      </c>
      <c r="L8" s="3"/>
      <c r="M8" s="2">
        <f>M7</f>
        <v>16133</v>
      </c>
      <c r="N8" s="3"/>
      <c r="O8" s="2">
        <f>O7</f>
        <v>25550.86</v>
      </c>
      <c r="P8" s="3"/>
      <c r="Q8" s="2">
        <f>Q7</f>
        <v>21070.5</v>
      </c>
      <c r="R8" s="3"/>
      <c r="S8" s="2">
        <f>S7</f>
        <v>21136.91</v>
      </c>
      <c r="T8" s="3"/>
      <c r="U8" s="2">
        <f>U7</f>
        <v>26845.5</v>
      </c>
      <c r="V8" s="3"/>
      <c r="W8" s="2">
        <f>W7</f>
        <v>31993.35</v>
      </c>
      <c r="X8" s="3"/>
      <c r="Y8" s="2">
        <f>Y7</f>
        <v>36655.5</v>
      </c>
      <c r="Z8" s="3"/>
      <c r="AA8" s="2">
        <f>AA7</f>
        <v>37686.14</v>
      </c>
      <c r="AB8" s="3"/>
      <c r="AC8" s="2">
        <f>AC7</f>
        <v>37686.14</v>
      </c>
      <c r="AD8" s="3"/>
      <c r="AE8" s="2">
        <f t="shared" si="0"/>
        <v>290335.8</v>
      </c>
    </row>
    <row r="9" spans="1:31" x14ac:dyDescent="0.25">
      <c r="A9" s="1"/>
      <c r="B9" s="1"/>
      <c r="C9" s="1"/>
      <c r="D9" s="1" t="s">
        <v>20</v>
      </c>
      <c r="E9" s="1"/>
      <c r="F9" s="1"/>
      <c r="G9" s="2"/>
      <c r="H9" s="3"/>
      <c r="I9" s="2"/>
      <c r="J9" s="3"/>
      <c r="K9" s="2"/>
      <c r="L9" s="3"/>
      <c r="M9" s="2"/>
      <c r="N9" s="3"/>
      <c r="O9" s="2"/>
      <c r="P9" s="3"/>
      <c r="Q9" s="2"/>
      <c r="R9" s="3"/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  <c r="AE9" s="2"/>
    </row>
    <row r="10" spans="1:31" x14ac:dyDescent="0.25">
      <c r="A10" s="1"/>
      <c r="B10" s="1"/>
      <c r="C10" s="1"/>
      <c r="D10" s="1"/>
      <c r="E10" s="1" t="s">
        <v>21</v>
      </c>
      <c r="F10" s="1"/>
      <c r="G10" s="2">
        <v>4121.8100000000004</v>
      </c>
      <c r="H10" s="3"/>
      <c r="I10" s="2">
        <v>1342.25</v>
      </c>
      <c r="J10" s="3"/>
      <c r="K10" s="2">
        <v>0</v>
      </c>
      <c r="L10" s="3"/>
      <c r="M10" s="2">
        <v>1228.8800000000001</v>
      </c>
      <c r="N10" s="3"/>
      <c r="O10" s="2">
        <v>1801.62</v>
      </c>
      <c r="P10" s="3"/>
      <c r="Q10" s="2">
        <v>0</v>
      </c>
      <c r="R10" s="3"/>
      <c r="S10" s="2">
        <v>517</v>
      </c>
      <c r="T10" s="3"/>
      <c r="U10" s="2">
        <v>0</v>
      </c>
      <c r="V10" s="3"/>
      <c r="W10" s="2">
        <v>0</v>
      </c>
      <c r="X10" s="3"/>
      <c r="Y10" s="2">
        <v>315</v>
      </c>
      <c r="Z10" s="3"/>
      <c r="AA10" s="2">
        <v>0</v>
      </c>
      <c r="AB10" s="3"/>
      <c r="AC10" s="2">
        <v>0</v>
      </c>
      <c r="AD10" s="3"/>
      <c r="AE10" s="2">
        <f t="shared" ref="AE10:AE16" si="1">ROUND(SUM(G10:AC10),5)</f>
        <v>9326.56</v>
      </c>
    </row>
    <row r="11" spans="1:31" x14ac:dyDescent="0.25">
      <c r="A11" s="1"/>
      <c r="B11" s="1"/>
      <c r="C11" s="1"/>
      <c r="D11" s="1"/>
      <c r="E11" s="1" t="s">
        <v>22</v>
      </c>
      <c r="F11" s="1"/>
      <c r="G11" s="2">
        <v>0</v>
      </c>
      <c r="H11" s="3"/>
      <c r="I11" s="2">
        <v>0</v>
      </c>
      <c r="J11" s="3"/>
      <c r="K11" s="2">
        <v>0</v>
      </c>
      <c r="L11" s="3"/>
      <c r="M11" s="2">
        <v>0</v>
      </c>
      <c r="N11" s="3"/>
      <c r="O11" s="2">
        <v>0</v>
      </c>
      <c r="P11" s="3"/>
      <c r="Q11" s="2">
        <v>0</v>
      </c>
      <c r="R11" s="3"/>
      <c r="S11" s="2">
        <v>0</v>
      </c>
      <c r="T11" s="3"/>
      <c r="U11" s="2">
        <v>0</v>
      </c>
      <c r="V11" s="3"/>
      <c r="W11" s="2">
        <v>200</v>
      </c>
      <c r="X11" s="3"/>
      <c r="Y11" s="2">
        <v>0</v>
      </c>
      <c r="Z11" s="3"/>
      <c r="AA11" s="2">
        <v>0</v>
      </c>
      <c r="AB11" s="3"/>
      <c r="AC11" s="2">
        <v>0</v>
      </c>
      <c r="AD11" s="3"/>
      <c r="AE11" s="2">
        <f t="shared" si="1"/>
        <v>200</v>
      </c>
    </row>
    <row r="12" spans="1:31" x14ac:dyDescent="0.25">
      <c r="A12" s="1"/>
      <c r="B12" s="1"/>
      <c r="C12" s="1"/>
      <c r="D12" s="1"/>
      <c r="E12" s="1" t="s">
        <v>23</v>
      </c>
      <c r="F12" s="1"/>
      <c r="G12" s="2">
        <v>0</v>
      </c>
      <c r="H12" s="3"/>
      <c r="I12" s="2">
        <v>52.9</v>
      </c>
      <c r="J12" s="3"/>
      <c r="K12" s="2">
        <v>45.07</v>
      </c>
      <c r="L12" s="3"/>
      <c r="M12" s="2">
        <v>0</v>
      </c>
      <c r="N12" s="3"/>
      <c r="O12" s="2">
        <v>0</v>
      </c>
      <c r="P12" s="3"/>
      <c r="Q12" s="2">
        <v>0</v>
      </c>
      <c r="R12" s="3"/>
      <c r="S12" s="2">
        <v>100.85</v>
      </c>
      <c r="T12" s="3"/>
      <c r="U12" s="2">
        <v>0</v>
      </c>
      <c r="V12" s="3"/>
      <c r="W12" s="2">
        <v>0</v>
      </c>
      <c r="X12" s="3"/>
      <c r="Y12" s="2">
        <v>45</v>
      </c>
      <c r="Z12" s="3"/>
      <c r="AA12" s="2">
        <v>18</v>
      </c>
      <c r="AB12" s="3"/>
      <c r="AC12" s="2">
        <v>18</v>
      </c>
      <c r="AD12" s="3"/>
      <c r="AE12" s="2">
        <f t="shared" si="1"/>
        <v>279.82</v>
      </c>
    </row>
    <row r="13" spans="1:31" x14ac:dyDescent="0.25">
      <c r="A13" s="1"/>
      <c r="B13" s="1"/>
      <c r="C13" s="1"/>
      <c r="D13" s="1"/>
      <c r="E13" s="1" t="s">
        <v>24</v>
      </c>
      <c r="F13" s="1"/>
      <c r="G13" s="2">
        <v>18205</v>
      </c>
      <c r="H13" s="3"/>
      <c r="I13" s="2">
        <v>0</v>
      </c>
      <c r="J13" s="3"/>
      <c r="K13" s="2">
        <v>0</v>
      </c>
      <c r="L13" s="3"/>
      <c r="M13" s="2">
        <v>0</v>
      </c>
      <c r="N13" s="3"/>
      <c r="O13" s="2">
        <v>0</v>
      </c>
      <c r="P13" s="3"/>
      <c r="Q13" s="2">
        <v>0</v>
      </c>
      <c r="R13" s="3"/>
      <c r="S13" s="2">
        <v>0</v>
      </c>
      <c r="T13" s="3"/>
      <c r="U13" s="2">
        <v>0</v>
      </c>
      <c r="V13" s="3"/>
      <c r="W13" s="2">
        <v>0</v>
      </c>
      <c r="X13" s="3"/>
      <c r="Y13" s="2">
        <v>0</v>
      </c>
      <c r="Z13" s="3"/>
      <c r="AA13" s="2">
        <v>0</v>
      </c>
      <c r="AB13" s="3"/>
      <c r="AC13" s="2">
        <v>0</v>
      </c>
      <c r="AD13" s="3"/>
      <c r="AE13" s="2">
        <f t="shared" si="1"/>
        <v>18205</v>
      </c>
    </row>
    <row r="14" spans="1:31" x14ac:dyDescent="0.25">
      <c r="A14" s="1"/>
      <c r="B14" s="1"/>
      <c r="C14" s="1"/>
      <c r="D14" s="1"/>
      <c r="E14" s="1" t="s">
        <v>25</v>
      </c>
      <c r="F14" s="1"/>
      <c r="G14" s="2">
        <v>0</v>
      </c>
      <c r="H14" s="3"/>
      <c r="I14" s="2">
        <v>0</v>
      </c>
      <c r="J14" s="3"/>
      <c r="K14" s="2">
        <v>0</v>
      </c>
      <c r="L14" s="3"/>
      <c r="M14" s="2">
        <v>0</v>
      </c>
      <c r="N14" s="3"/>
      <c r="O14" s="2">
        <v>0</v>
      </c>
      <c r="P14" s="3"/>
      <c r="Q14" s="2">
        <v>0</v>
      </c>
      <c r="R14" s="3"/>
      <c r="S14" s="2">
        <v>0</v>
      </c>
      <c r="T14" s="3"/>
      <c r="U14" s="2">
        <v>9.64</v>
      </c>
      <c r="V14" s="3"/>
      <c r="W14" s="2">
        <v>0</v>
      </c>
      <c r="X14" s="3"/>
      <c r="Y14" s="2">
        <v>0</v>
      </c>
      <c r="Z14" s="3"/>
      <c r="AA14" s="2">
        <v>5.34</v>
      </c>
      <c r="AB14" s="3"/>
      <c r="AC14" s="2">
        <v>5.34</v>
      </c>
      <c r="AD14" s="3"/>
      <c r="AE14" s="2">
        <f t="shared" si="1"/>
        <v>20.32</v>
      </c>
    </row>
    <row r="15" spans="1:31" x14ac:dyDescent="0.25">
      <c r="A15" s="1"/>
      <c r="B15" s="1"/>
      <c r="C15" s="1"/>
      <c r="D15" s="1"/>
      <c r="E15" s="1" t="s">
        <v>26</v>
      </c>
      <c r="F15" s="1"/>
      <c r="G15" s="2">
        <v>0</v>
      </c>
      <c r="H15" s="3"/>
      <c r="I15" s="2">
        <v>0</v>
      </c>
      <c r="J15" s="3"/>
      <c r="K15" s="2">
        <v>0</v>
      </c>
      <c r="L15" s="3"/>
      <c r="M15" s="2">
        <v>1888.36</v>
      </c>
      <c r="N15" s="3"/>
      <c r="O15" s="2">
        <v>0</v>
      </c>
      <c r="P15" s="3"/>
      <c r="Q15" s="2">
        <v>0</v>
      </c>
      <c r="R15" s="3"/>
      <c r="S15" s="2">
        <v>0</v>
      </c>
      <c r="T15" s="3"/>
      <c r="U15" s="2">
        <v>0</v>
      </c>
      <c r="V15" s="3"/>
      <c r="W15" s="2">
        <v>0</v>
      </c>
      <c r="X15" s="3"/>
      <c r="Y15" s="2">
        <v>0</v>
      </c>
      <c r="Z15" s="3"/>
      <c r="AA15" s="2">
        <v>0</v>
      </c>
      <c r="AB15" s="3"/>
      <c r="AC15" s="2">
        <v>0</v>
      </c>
      <c r="AD15" s="3"/>
      <c r="AE15" s="2">
        <f t="shared" si="1"/>
        <v>1888.36</v>
      </c>
    </row>
    <row r="16" spans="1:31" x14ac:dyDescent="0.25">
      <c r="A16" s="1"/>
      <c r="B16" s="1"/>
      <c r="C16" s="1"/>
      <c r="D16" s="1"/>
      <c r="E16" s="1" t="s">
        <v>27</v>
      </c>
      <c r="F16" s="1"/>
      <c r="G16" s="2">
        <v>0</v>
      </c>
      <c r="H16" s="3"/>
      <c r="I16" s="2">
        <v>0</v>
      </c>
      <c r="J16" s="3"/>
      <c r="K16" s="2">
        <v>250</v>
      </c>
      <c r="L16" s="3"/>
      <c r="M16" s="2">
        <v>0</v>
      </c>
      <c r="N16" s="3"/>
      <c r="O16" s="2">
        <v>0</v>
      </c>
      <c r="P16" s="3"/>
      <c r="Q16" s="2">
        <v>0</v>
      </c>
      <c r="R16" s="3"/>
      <c r="S16" s="2">
        <v>1736.97</v>
      </c>
      <c r="T16" s="3"/>
      <c r="U16" s="2">
        <v>420.29</v>
      </c>
      <c r="V16" s="3"/>
      <c r="W16" s="2">
        <v>420.29</v>
      </c>
      <c r="X16" s="3"/>
      <c r="Y16" s="2">
        <v>420.09</v>
      </c>
      <c r="Z16" s="3"/>
      <c r="AA16" s="2">
        <v>0</v>
      </c>
      <c r="AB16" s="3"/>
      <c r="AC16" s="2">
        <v>739.33</v>
      </c>
      <c r="AD16" s="3"/>
      <c r="AE16" s="2">
        <f t="shared" si="1"/>
        <v>3986.97</v>
      </c>
    </row>
    <row r="17" spans="1:31" x14ac:dyDescent="0.25">
      <c r="A17" s="1"/>
      <c r="B17" s="1"/>
      <c r="C17" s="1"/>
      <c r="D17" s="1"/>
      <c r="E17" s="1" t="s">
        <v>28</v>
      </c>
      <c r="F17" s="1"/>
      <c r="G17" s="2"/>
      <c r="H17" s="3"/>
      <c r="I17" s="2"/>
      <c r="J17" s="3"/>
      <c r="K17" s="2"/>
      <c r="L17" s="3"/>
      <c r="M17" s="2"/>
      <c r="N17" s="3"/>
      <c r="O17" s="2"/>
      <c r="P17" s="3"/>
      <c r="Q17" s="2"/>
      <c r="R17" s="3"/>
      <c r="S17" s="2"/>
      <c r="T17" s="3"/>
      <c r="U17" s="2"/>
      <c r="V17" s="3"/>
      <c r="W17" s="2"/>
      <c r="X17" s="3"/>
      <c r="Y17" s="2"/>
      <c r="Z17" s="3"/>
      <c r="AA17" s="2"/>
      <c r="AB17" s="3"/>
      <c r="AC17" s="2"/>
      <c r="AD17" s="3"/>
      <c r="AE17" s="2"/>
    </row>
    <row r="18" spans="1:31" x14ac:dyDescent="0.25">
      <c r="A18" s="1"/>
      <c r="B18" s="1"/>
      <c r="C18" s="1"/>
      <c r="D18" s="1"/>
      <c r="E18" s="1"/>
      <c r="F18" s="1" t="s">
        <v>29</v>
      </c>
      <c r="G18" s="2">
        <v>0</v>
      </c>
      <c r="H18" s="3"/>
      <c r="I18" s="2">
        <v>0</v>
      </c>
      <c r="J18" s="3"/>
      <c r="K18" s="2">
        <v>0</v>
      </c>
      <c r="L18" s="3"/>
      <c r="M18" s="2">
        <v>2828.55</v>
      </c>
      <c r="N18" s="3"/>
      <c r="O18" s="2">
        <v>3298.8</v>
      </c>
      <c r="P18" s="3"/>
      <c r="Q18" s="2">
        <v>2476.2600000000002</v>
      </c>
      <c r="R18" s="3"/>
      <c r="S18" s="2">
        <v>1548.87</v>
      </c>
      <c r="T18" s="3"/>
      <c r="U18" s="2">
        <v>0</v>
      </c>
      <c r="V18" s="3"/>
      <c r="W18" s="2">
        <v>0</v>
      </c>
      <c r="X18" s="3"/>
      <c r="Y18" s="2">
        <v>0</v>
      </c>
      <c r="Z18" s="3"/>
      <c r="AA18" s="2">
        <v>0</v>
      </c>
      <c r="AB18" s="3"/>
      <c r="AC18" s="2">
        <v>0</v>
      </c>
      <c r="AD18" s="3"/>
      <c r="AE18" s="2">
        <f t="shared" ref="AE18:AE29" si="2">ROUND(SUM(G18:AC18),5)</f>
        <v>10152.48</v>
      </c>
    </row>
    <row r="19" spans="1:31" ht="15.75" thickBot="1" x14ac:dyDescent="0.3">
      <c r="A19" s="1"/>
      <c r="B19" s="1"/>
      <c r="C19" s="1"/>
      <c r="D19" s="1"/>
      <c r="E19" s="1"/>
      <c r="F19" s="1" t="s">
        <v>30</v>
      </c>
      <c r="G19" s="6">
        <v>0</v>
      </c>
      <c r="H19" s="3"/>
      <c r="I19" s="6">
        <v>0</v>
      </c>
      <c r="J19" s="3"/>
      <c r="K19" s="6">
        <v>0</v>
      </c>
      <c r="L19" s="3"/>
      <c r="M19" s="6">
        <v>0</v>
      </c>
      <c r="N19" s="3"/>
      <c r="O19" s="6">
        <v>0</v>
      </c>
      <c r="P19" s="3"/>
      <c r="Q19" s="6">
        <v>665.53</v>
      </c>
      <c r="R19" s="3"/>
      <c r="S19" s="6">
        <v>665.53</v>
      </c>
      <c r="T19" s="3"/>
      <c r="U19" s="6">
        <v>665.53</v>
      </c>
      <c r="V19" s="3"/>
      <c r="W19" s="6">
        <v>665.53</v>
      </c>
      <c r="X19" s="3"/>
      <c r="Y19" s="6">
        <v>665.53</v>
      </c>
      <c r="Z19" s="3"/>
      <c r="AA19" s="6">
        <v>665.53</v>
      </c>
      <c r="AB19" s="3"/>
      <c r="AC19" s="6">
        <v>665.53</v>
      </c>
      <c r="AD19" s="3"/>
      <c r="AE19" s="6">
        <f t="shared" si="2"/>
        <v>4658.71</v>
      </c>
    </row>
    <row r="20" spans="1:31" x14ac:dyDescent="0.25">
      <c r="A20" s="1"/>
      <c r="B20" s="1"/>
      <c r="C20" s="1"/>
      <c r="D20" s="1"/>
      <c r="E20" s="1" t="s">
        <v>31</v>
      </c>
      <c r="F20" s="1"/>
      <c r="G20" s="2">
        <f>ROUND(SUM(G17:G19),5)</f>
        <v>0</v>
      </c>
      <c r="H20" s="3"/>
      <c r="I20" s="2">
        <f>ROUND(SUM(I17:I19),5)</f>
        <v>0</v>
      </c>
      <c r="J20" s="3"/>
      <c r="K20" s="2">
        <f>ROUND(SUM(K17:K19),5)</f>
        <v>0</v>
      </c>
      <c r="L20" s="3"/>
      <c r="M20" s="2">
        <f>ROUND(SUM(M17:M19),5)</f>
        <v>2828.55</v>
      </c>
      <c r="N20" s="3"/>
      <c r="O20" s="2">
        <f>ROUND(SUM(O17:O19),5)</f>
        <v>3298.8</v>
      </c>
      <c r="P20" s="3"/>
      <c r="Q20" s="2">
        <f>ROUND(SUM(Q17:Q19),5)</f>
        <v>3141.79</v>
      </c>
      <c r="R20" s="3"/>
      <c r="S20" s="2">
        <f>ROUND(SUM(S17:S19),5)</f>
        <v>2214.4</v>
      </c>
      <c r="T20" s="3"/>
      <c r="U20" s="2">
        <f>ROUND(SUM(U17:U19),5)</f>
        <v>665.53</v>
      </c>
      <c r="V20" s="3"/>
      <c r="W20" s="2">
        <f>ROUND(SUM(W17:W19),5)</f>
        <v>665.53</v>
      </c>
      <c r="X20" s="3"/>
      <c r="Y20" s="2">
        <f>ROUND(SUM(Y17:Y19),5)</f>
        <v>665.53</v>
      </c>
      <c r="Z20" s="3"/>
      <c r="AA20" s="2">
        <f>ROUND(SUM(AA17:AA19),5)</f>
        <v>665.53</v>
      </c>
      <c r="AB20" s="3"/>
      <c r="AC20" s="2">
        <f>ROUND(SUM(AC17:AC19),5)</f>
        <v>665.53</v>
      </c>
      <c r="AD20" s="3"/>
      <c r="AE20" s="2">
        <f t="shared" si="2"/>
        <v>14811.19</v>
      </c>
    </row>
    <row r="21" spans="1:31" x14ac:dyDescent="0.25">
      <c r="A21" s="1"/>
      <c r="B21" s="1"/>
      <c r="C21" s="1"/>
      <c r="D21" s="1"/>
      <c r="E21" s="1" t="s">
        <v>32</v>
      </c>
      <c r="F21" s="1"/>
      <c r="G21" s="2">
        <v>0</v>
      </c>
      <c r="H21" s="3"/>
      <c r="I21" s="2">
        <v>0</v>
      </c>
      <c r="J21" s="3"/>
      <c r="K21" s="2">
        <v>0</v>
      </c>
      <c r="L21" s="3"/>
      <c r="M21" s="2">
        <v>0</v>
      </c>
      <c r="N21" s="3"/>
      <c r="O21" s="2">
        <v>0</v>
      </c>
      <c r="P21" s="3"/>
      <c r="Q21" s="2">
        <v>0</v>
      </c>
      <c r="R21" s="3"/>
      <c r="S21" s="2">
        <v>0</v>
      </c>
      <c r="T21" s="3"/>
      <c r="U21" s="2">
        <v>0</v>
      </c>
      <c r="V21" s="3"/>
      <c r="W21" s="2">
        <v>400</v>
      </c>
      <c r="X21" s="3"/>
      <c r="Y21" s="2">
        <v>0</v>
      </c>
      <c r="Z21" s="3"/>
      <c r="AA21" s="2">
        <v>0</v>
      </c>
      <c r="AB21" s="3"/>
      <c r="AC21" s="2">
        <v>0</v>
      </c>
      <c r="AD21" s="3"/>
      <c r="AE21" s="2">
        <f t="shared" si="2"/>
        <v>400</v>
      </c>
    </row>
    <row r="22" spans="1:31" x14ac:dyDescent="0.25">
      <c r="A22" s="1"/>
      <c r="B22" s="1"/>
      <c r="C22" s="1"/>
      <c r="D22" s="1"/>
      <c r="E22" s="1" t="s">
        <v>33</v>
      </c>
      <c r="F22" s="1"/>
      <c r="G22" s="2">
        <v>0</v>
      </c>
      <c r="H22" s="3"/>
      <c r="I22" s="2">
        <v>0</v>
      </c>
      <c r="J22" s="3"/>
      <c r="K22" s="2">
        <v>0</v>
      </c>
      <c r="L22" s="3"/>
      <c r="M22" s="2">
        <v>0</v>
      </c>
      <c r="N22" s="3"/>
      <c r="O22" s="2">
        <v>0</v>
      </c>
      <c r="P22" s="3"/>
      <c r="Q22" s="2">
        <v>0</v>
      </c>
      <c r="R22" s="3"/>
      <c r="S22" s="2">
        <v>0</v>
      </c>
      <c r="T22" s="3"/>
      <c r="U22" s="2">
        <v>20</v>
      </c>
      <c r="V22" s="3"/>
      <c r="W22" s="2">
        <v>33.4</v>
      </c>
      <c r="X22" s="3"/>
      <c r="Y22" s="2">
        <v>0</v>
      </c>
      <c r="Z22" s="3"/>
      <c r="AA22" s="2">
        <v>0</v>
      </c>
      <c r="AB22" s="3"/>
      <c r="AC22" s="2">
        <v>0</v>
      </c>
      <c r="AD22" s="3"/>
      <c r="AE22" s="2">
        <f t="shared" si="2"/>
        <v>53.4</v>
      </c>
    </row>
    <row r="23" spans="1:31" x14ac:dyDescent="0.25">
      <c r="A23" s="1"/>
      <c r="B23" s="1"/>
      <c r="C23" s="1"/>
      <c r="D23" s="1"/>
      <c r="E23" s="1" t="s">
        <v>34</v>
      </c>
      <c r="F23" s="1"/>
      <c r="G23" s="2">
        <v>0</v>
      </c>
      <c r="H23" s="3"/>
      <c r="I23" s="2">
        <v>0</v>
      </c>
      <c r="J23" s="3"/>
      <c r="K23" s="2">
        <v>0</v>
      </c>
      <c r="L23" s="3"/>
      <c r="M23" s="2">
        <v>0</v>
      </c>
      <c r="N23" s="3"/>
      <c r="O23" s="2">
        <v>0</v>
      </c>
      <c r="P23" s="3"/>
      <c r="Q23" s="2">
        <v>0</v>
      </c>
      <c r="R23" s="3"/>
      <c r="S23" s="2">
        <v>0</v>
      </c>
      <c r="T23" s="3"/>
      <c r="U23" s="2">
        <v>95.33</v>
      </c>
      <c r="V23" s="3"/>
      <c r="W23" s="2">
        <v>0</v>
      </c>
      <c r="X23" s="3"/>
      <c r="Y23" s="2">
        <v>0</v>
      </c>
      <c r="Z23" s="3"/>
      <c r="AA23" s="2">
        <v>36.17</v>
      </c>
      <c r="AB23" s="3"/>
      <c r="AC23" s="2">
        <v>0</v>
      </c>
      <c r="AD23" s="3"/>
      <c r="AE23" s="2">
        <f t="shared" si="2"/>
        <v>131.5</v>
      </c>
    </row>
    <row r="24" spans="1:31" x14ac:dyDescent="0.25">
      <c r="A24" s="1"/>
      <c r="B24" s="1"/>
      <c r="C24" s="1"/>
      <c r="D24" s="1"/>
      <c r="E24" s="1" t="s">
        <v>35</v>
      </c>
      <c r="F24" s="1"/>
      <c r="G24" s="2">
        <v>0</v>
      </c>
      <c r="H24" s="3"/>
      <c r="I24" s="2">
        <v>0</v>
      </c>
      <c r="J24" s="3"/>
      <c r="K24" s="2">
        <v>0</v>
      </c>
      <c r="L24" s="3"/>
      <c r="M24" s="2">
        <v>0</v>
      </c>
      <c r="N24" s="3"/>
      <c r="O24" s="2">
        <v>0</v>
      </c>
      <c r="P24" s="3"/>
      <c r="Q24" s="2">
        <v>0</v>
      </c>
      <c r="R24" s="3"/>
      <c r="S24" s="2">
        <v>0</v>
      </c>
      <c r="T24" s="3"/>
      <c r="U24" s="2">
        <v>0</v>
      </c>
      <c r="V24" s="3"/>
      <c r="W24" s="2">
        <v>0</v>
      </c>
      <c r="X24" s="3"/>
      <c r="Y24" s="2">
        <v>0</v>
      </c>
      <c r="Z24" s="3"/>
      <c r="AA24" s="2">
        <v>10703.6</v>
      </c>
      <c r="AB24" s="3"/>
      <c r="AC24" s="2">
        <v>1884.31</v>
      </c>
      <c r="AD24" s="3"/>
      <c r="AE24" s="2">
        <f t="shared" si="2"/>
        <v>12587.91</v>
      </c>
    </row>
    <row r="25" spans="1:31" x14ac:dyDescent="0.25">
      <c r="A25" s="1"/>
      <c r="B25" s="1"/>
      <c r="C25" s="1"/>
      <c r="D25" s="1"/>
      <c r="E25" s="1" t="s">
        <v>36</v>
      </c>
      <c r="F25" s="1"/>
      <c r="G25" s="2">
        <v>0</v>
      </c>
      <c r="H25" s="3"/>
      <c r="I25" s="2">
        <v>0</v>
      </c>
      <c r="J25" s="3"/>
      <c r="K25" s="2">
        <v>0</v>
      </c>
      <c r="L25" s="3"/>
      <c r="M25" s="2">
        <v>49.99</v>
      </c>
      <c r="N25" s="3"/>
      <c r="O25" s="2">
        <v>49.99</v>
      </c>
      <c r="P25" s="3"/>
      <c r="Q25" s="2">
        <v>49.99</v>
      </c>
      <c r="R25" s="3"/>
      <c r="S25" s="2">
        <v>524.99</v>
      </c>
      <c r="T25" s="3"/>
      <c r="U25" s="2">
        <v>49.99</v>
      </c>
      <c r="V25" s="3"/>
      <c r="W25" s="2">
        <v>904.96</v>
      </c>
      <c r="X25" s="3"/>
      <c r="Y25" s="2">
        <v>49.99</v>
      </c>
      <c r="Z25" s="3"/>
      <c r="AA25" s="2">
        <v>166.98</v>
      </c>
      <c r="AB25" s="3"/>
      <c r="AC25" s="2">
        <v>49.99</v>
      </c>
      <c r="AD25" s="3"/>
      <c r="AE25" s="2">
        <f t="shared" si="2"/>
        <v>1896.87</v>
      </c>
    </row>
    <row r="26" spans="1:31" x14ac:dyDescent="0.25">
      <c r="A26" s="1"/>
      <c r="B26" s="1"/>
      <c r="C26" s="1"/>
      <c r="D26" s="1"/>
      <c r="E26" s="1" t="s">
        <v>37</v>
      </c>
      <c r="F26" s="1"/>
      <c r="G26" s="2">
        <v>135.44999999999999</v>
      </c>
      <c r="H26" s="3"/>
      <c r="I26" s="2">
        <v>0</v>
      </c>
      <c r="J26" s="3"/>
      <c r="K26" s="2">
        <v>0</v>
      </c>
      <c r="L26" s="3"/>
      <c r="M26" s="2">
        <v>3217</v>
      </c>
      <c r="N26" s="3"/>
      <c r="O26" s="2">
        <v>3217</v>
      </c>
      <c r="P26" s="3"/>
      <c r="Q26" s="2">
        <v>3217</v>
      </c>
      <c r="R26" s="3"/>
      <c r="S26" s="2">
        <v>3217</v>
      </c>
      <c r="T26" s="3"/>
      <c r="U26" s="2">
        <v>3217</v>
      </c>
      <c r="V26" s="3"/>
      <c r="W26" s="2">
        <v>3081.55</v>
      </c>
      <c r="X26" s="3"/>
      <c r="Y26" s="2">
        <v>3217</v>
      </c>
      <c r="Z26" s="3"/>
      <c r="AA26" s="2">
        <v>3217</v>
      </c>
      <c r="AB26" s="3"/>
      <c r="AC26" s="2">
        <v>3217</v>
      </c>
      <c r="AD26" s="3"/>
      <c r="AE26" s="2">
        <f t="shared" si="2"/>
        <v>28953</v>
      </c>
    </row>
    <row r="27" spans="1:31" ht="15.75" thickBot="1" x14ac:dyDescent="0.3">
      <c r="A27" s="1"/>
      <c r="B27" s="1"/>
      <c r="C27" s="1"/>
      <c r="D27" s="1"/>
      <c r="E27" s="1" t="s">
        <v>38</v>
      </c>
      <c r="F27" s="1"/>
      <c r="G27" s="4">
        <v>386.15</v>
      </c>
      <c r="H27" s="3"/>
      <c r="I27" s="4">
        <v>929.3</v>
      </c>
      <c r="J27" s="3"/>
      <c r="K27" s="4">
        <v>1558.65</v>
      </c>
      <c r="L27" s="3"/>
      <c r="M27" s="4">
        <v>2460.5300000000002</v>
      </c>
      <c r="N27" s="3"/>
      <c r="O27" s="4">
        <v>942.07</v>
      </c>
      <c r="P27" s="3"/>
      <c r="Q27" s="4">
        <v>3261.44</v>
      </c>
      <c r="R27" s="3"/>
      <c r="S27" s="4">
        <v>2212.96</v>
      </c>
      <c r="T27" s="3"/>
      <c r="U27" s="4">
        <v>3029.85</v>
      </c>
      <c r="V27" s="3"/>
      <c r="W27" s="4">
        <v>1199.83</v>
      </c>
      <c r="X27" s="3"/>
      <c r="Y27" s="4">
        <v>1378.23</v>
      </c>
      <c r="Z27" s="3"/>
      <c r="AA27" s="4">
        <v>1143.53</v>
      </c>
      <c r="AB27" s="3"/>
      <c r="AC27" s="4">
        <v>801.77</v>
      </c>
      <c r="AD27" s="3"/>
      <c r="AE27" s="4">
        <f t="shared" si="2"/>
        <v>19304.310000000001</v>
      </c>
    </row>
    <row r="28" spans="1:31" ht="15.75" thickBot="1" x14ac:dyDescent="0.3">
      <c r="A28" s="1"/>
      <c r="B28" s="1"/>
      <c r="C28" s="1"/>
      <c r="D28" s="1" t="s">
        <v>39</v>
      </c>
      <c r="E28" s="1"/>
      <c r="F28" s="1"/>
      <c r="G28" s="5">
        <f>ROUND(SUM(G9:G16)+SUM(G20:G27),5)</f>
        <v>22848.41</v>
      </c>
      <c r="H28" s="3"/>
      <c r="I28" s="5">
        <f>ROUND(SUM(I9:I16)+SUM(I20:I27),5)</f>
        <v>2324.4499999999998</v>
      </c>
      <c r="J28" s="3"/>
      <c r="K28" s="5">
        <f>ROUND(SUM(K9:K16)+SUM(K20:K27),5)</f>
        <v>1853.72</v>
      </c>
      <c r="L28" s="3"/>
      <c r="M28" s="5">
        <f>ROUND(SUM(M9:M16)+SUM(M20:M27),5)</f>
        <v>11673.31</v>
      </c>
      <c r="N28" s="3"/>
      <c r="O28" s="5">
        <f>ROUND(SUM(O9:O16)+SUM(O20:O27),5)</f>
        <v>9309.48</v>
      </c>
      <c r="P28" s="3"/>
      <c r="Q28" s="5">
        <f>ROUND(SUM(Q9:Q16)+SUM(Q20:Q27),5)</f>
        <v>9670.2199999999993</v>
      </c>
      <c r="R28" s="3"/>
      <c r="S28" s="5">
        <f>ROUND(SUM(S9:S16)+SUM(S20:S27),5)</f>
        <v>10524.17</v>
      </c>
      <c r="T28" s="3"/>
      <c r="U28" s="5">
        <f>ROUND(SUM(U9:U16)+SUM(U20:U27),5)</f>
        <v>7507.63</v>
      </c>
      <c r="V28" s="3"/>
      <c r="W28" s="5">
        <f>ROUND(SUM(W9:W16)+SUM(W20:W27),5)</f>
        <v>6905.56</v>
      </c>
      <c r="X28" s="3"/>
      <c r="Y28" s="5">
        <f>ROUND(SUM(Y9:Y16)+SUM(Y20:Y27),5)</f>
        <v>6090.84</v>
      </c>
      <c r="Z28" s="3"/>
      <c r="AA28" s="5">
        <f>ROUND(SUM(AA9:AA16)+SUM(AA20:AA27),5)</f>
        <v>15956.15</v>
      </c>
      <c r="AB28" s="3"/>
      <c r="AC28" s="5">
        <f>ROUND(SUM(AC9:AC16)+SUM(AC20:AC27),5)</f>
        <v>7381.27</v>
      </c>
      <c r="AD28" s="3"/>
      <c r="AE28" s="5">
        <f t="shared" si="2"/>
        <v>112045.21</v>
      </c>
    </row>
    <row r="29" spans="1:31" x14ac:dyDescent="0.25">
      <c r="A29" s="1"/>
      <c r="B29" s="1" t="s">
        <v>40</v>
      </c>
      <c r="C29" s="1"/>
      <c r="D29" s="1"/>
      <c r="E29" s="1"/>
      <c r="F29" s="1"/>
      <c r="G29" s="2">
        <f>ROUND(G2+G8-G28,5)</f>
        <v>-8793.51</v>
      </c>
      <c r="H29" s="3"/>
      <c r="I29" s="2">
        <f>ROUND(I2+I8-I28,5)</f>
        <v>3065.55</v>
      </c>
      <c r="J29" s="3"/>
      <c r="K29" s="2">
        <f>ROUND(K2+K8-K28,5)</f>
        <v>14279.28</v>
      </c>
      <c r="L29" s="3"/>
      <c r="M29" s="2">
        <f>ROUND(M2+M8-M28,5)</f>
        <v>4459.6899999999996</v>
      </c>
      <c r="N29" s="3"/>
      <c r="O29" s="2">
        <f>ROUND(O2+O8-O28,5)</f>
        <v>16241.38</v>
      </c>
      <c r="P29" s="3"/>
      <c r="Q29" s="2">
        <f>ROUND(Q2+Q8-Q28,5)</f>
        <v>11400.28</v>
      </c>
      <c r="R29" s="3"/>
      <c r="S29" s="2">
        <f>ROUND(S2+S8-S28,5)</f>
        <v>10612.74</v>
      </c>
      <c r="T29" s="3"/>
      <c r="U29" s="2">
        <f>ROUND(U2+U8-U28,5)</f>
        <v>19337.87</v>
      </c>
      <c r="V29" s="3"/>
      <c r="W29" s="2">
        <f>ROUND(W2+W8-W28,5)</f>
        <v>25087.79</v>
      </c>
      <c r="X29" s="3"/>
      <c r="Y29" s="2">
        <f>ROUND(Y2+Y8-Y28,5)</f>
        <v>30564.66</v>
      </c>
      <c r="Z29" s="3"/>
      <c r="AA29" s="2">
        <f>ROUND(AA2+AA8-AA28,5)</f>
        <v>21729.99</v>
      </c>
      <c r="AB29" s="3"/>
      <c r="AC29" s="2">
        <f>ROUND(AC2+AC8-AC28,5)</f>
        <v>30304.87</v>
      </c>
      <c r="AD29" s="3"/>
      <c r="AE29" s="2">
        <f t="shared" si="2"/>
        <v>178290.59</v>
      </c>
    </row>
    <row r="30" spans="1:31" x14ac:dyDescent="0.25">
      <c r="A30" s="1"/>
      <c r="B30" s="1"/>
      <c r="C30" s="1"/>
      <c r="D30" s="1"/>
      <c r="E30" s="1"/>
      <c r="F30" s="1"/>
      <c r="G30" s="2"/>
      <c r="H30" s="3"/>
      <c r="I30" s="2"/>
      <c r="J30" s="3"/>
      <c r="K30" s="2"/>
      <c r="L30" s="3"/>
      <c r="M30" s="2"/>
      <c r="N30" s="3"/>
      <c r="O30" s="2"/>
      <c r="P30" s="3"/>
      <c r="Q30" s="2"/>
      <c r="R30" s="3"/>
      <c r="S30" s="2"/>
      <c r="T30" s="3"/>
      <c r="U30" s="2"/>
      <c r="V30" s="3"/>
      <c r="W30" s="2"/>
      <c r="X30" s="3"/>
      <c r="Y30" s="2"/>
      <c r="Z30" s="3"/>
      <c r="AA30" s="2"/>
      <c r="AB30" s="3"/>
      <c r="AC30" s="2"/>
      <c r="AD30" s="3"/>
      <c r="AE30" s="2"/>
    </row>
    <row r="31" spans="1:31" x14ac:dyDescent="0.25">
      <c r="F31" s="13" t="s">
        <v>45</v>
      </c>
    </row>
    <row r="32" spans="1:31" x14ac:dyDescent="0.25">
      <c r="F32" s="11" t="s">
        <v>41</v>
      </c>
      <c r="G32" s="12" t="s">
        <v>42</v>
      </c>
    </row>
    <row r="33" spans="6:7" x14ac:dyDescent="0.25">
      <c r="F33" s="11" t="s">
        <v>43</v>
      </c>
      <c r="G33" s="12" t="s">
        <v>44</v>
      </c>
    </row>
    <row r="34" spans="6:7" x14ac:dyDescent="0.25">
      <c r="F34" s="11" t="s">
        <v>46</v>
      </c>
      <c r="G34" s="12" t="s">
        <v>47</v>
      </c>
    </row>
  </sheetData>
  <pageMargins left="0.7" right="0.7" top="0.75" bottom="0.75" header="0.1" footer="0.3"/>
  <pageSetup orientation="portrait" r:id="rId1"/>
  <headerFooter>
    <oddHeader>&amp;L&amp;"Arial,Bold"&amp;8 Accrual Basis&amp;C&amp;"Arial,Bold"&amp;12 Villages@Anson IV
&amp;"Arial,Bold"&amp;14 Profit &amp;&amp; Loss
&amp;"Arial,Bold"&amp;10 October 2017 through September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Villages IV P&amp;L</vt:lpstr>
      <vt:lpstr>'Villages IV P&amp;L'!Print_Titles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Wirthwein</dc:creator>
  <cp:lastModifiedBy>Andrea Wirthwein</cp:lastModifiedBy>
  <dcterms:created xsi:type="dcterms:W3CDTF">2018-10-04T17:30:08Z</dcterms:created>
  <dcterms:modified xsi:type="dcterms:W3CDTF">2018-10-19T13:13:12Z</dcterms:modified>
</cp:coreProperties>
</file>